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filterPrivacy="1" codeName="ThisWorkbook" autoCompressPictures="0"/>
  <xr:revisionPtr revIDLastSave="0" documentId="8_{CA8B9E9C-E30F-4EFD-97A1-AD63AC640ABA}" xr6:coauthVersionLast="47" xr6:coauthVersionMax="47" xr10:uidLastSave="{00000000-0000-0000-0000-000000000000}"/>
  <bookViews>
    <workbookView xWindow="-110" yWindow="-110" windowWidth="19420" windowHeight="10420" tabRatio="788"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_xlnm.Print_Area" localSheetId="3">Abril!$A:$I</definedName>
    <definedName name="_xlnm.Print_Area" localSheetId="7">Agosto!$A:$I</definedName>
    <definedName name="_xlnm.Print_Area" localSheetId="11">Diciembre!$A:$I</definedName>
    <definedName name="_xlnm.Print_Area" localSheetId="0">Enero!$A:$I</definedName>
    <definedName name="_xlnm.Print_Area" localSheetId="1">Febrero!$A:$I</definedName>
    <definedName name="_xlnm.Print_Area" localSheetId="6">Julio!$A:$I</definedName>
    <definedName name="_xlnm.Print_Area" localSheetId="5">Junio!$A:$I</definedName>
    <definedName name="_xlnm.Print_Area" localSheetId="2">Marzo!$A:$I</definedName>
    <definedName name="_xlnm.Print_Area" localSheetId="4">Mayo!$A:$I</definedName>
    <definedName name="_xlnm.Print_Area" localSheetId="10">Noviembre!$A:$I</definedName>
    <definedName name="_xlnm.Print_Area" localSheetId="9">Octubre!$A:$I</definedName>
    <definedName name="_xlnm.Print_Area" localSheetId="8">Septiembre!$A:$I</definedName>
    <definedName name="CalendarYear">Enero!$K$5</definedName>
    <definedName name="ColumnTitleRegion1..H12.1">Enero!$B$3</definedName>
    <definedName name="ColumnTitleRegion1..H12.10">Octubre!$B$3</definedName>
    <definedName name="ColumnTitleRegion1..H12.11">Noviembre!$B$3</definedName>
    <definedName name="ColumnTitleRegion1..H12.12">Diciembre!$B$3</definedName>
    <definedName name="ColumnTitleRegion1..H12.2">Febrero!$B$3</definedName>
    <definedName name="ColumnTitleRegion1..H12.3">Marzo!$B$3</definedName>
    <definedName name="ColumnTitleRegion1..H12.4">Abril!$B$3</definedName>
    <definedName name="ColumnTitleRegion1..H12.5">Mayo!$B$3</definedName>
    <definedName name="ColumnTitleRegion1..H12.6">Junio!$B$3</definedName>
    <definedName name="ColumnTitleRegion1..H12.7">Julio!$B$3</definedName>
    <definedName name="ColumnTitleRegion1..H12.8">Agosto!$B$3</definedName>
    <definedName name="ColumnTitleRegion1..H12.9">Septiembre!$B$3</definedName>
    <definedName name="ColumnTitleRegion2..C14.1">Enero!$B$3</definedName>
    <definedName name="ColumnTitleRegion2..C14.10">Octubre!$B$3</definedName>
    <definedName name="ColumnTitleRegion2..C14.11">Noviembre!$B$3</definedName>
    <definedName name="ColumnTitleRegion2..C14.12">Diciembre!$B$3</definedName>
    <definedName name="ColumnTitleRegion2..C14.2">Febrero!$B$3</definedName>
    <definedName name="ColumnTitleRegion2..C14.3">Marzo!$B$3</definedName>
    <definedName name="ColumnTitleRegion2..C14.4">Abril!$B$3</definedName>
    <definedName name="ColumnTitleRegion2..C14.5">Mayo!$B$3</definedName>
    <definedName name="ColumnTitleRegion2..C14.6">Junio!$B$3</definedName>
    <definedName name="ColumnTitleRegion2..C14.7">Julio!$B$3</definedName>
    <definedName name="ColumnTitleRegion2..C14.8">Agosto!$B$3</definedName>
    <definedName name="ColumnTitleRegion2..C14.9">Septiembre!$B$3</definedName>
    <definedName name="DaysAndWeeks">{0,1,2,3,4,5,6} + {0;1;2;3;4;5}*7</definedName>
    <definedName name="InicioDeLaSemana">Enero!$L$5</definedName>
    <definedName name="RowTitleRegion1..K3">Enero!$K$4</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2" i="25" l="1"/>
  <c r="B2" i="24"/>
  <c r="B2" i="23"/>
  <c r="B2" i="22"/>
  <c r="B2" i="21"/>
  <c r="B2" i="20"/>
  <c r="B2" i="19"/>
  <c r="B2" i="18"/>
  <c r="B2" i="17"/>
  <c r="B2" i="16"/>
  <c r="B2" i="15"/>
  <c r="B2" i="14"/>
  <c r="B14" i="15" a="1"/>
  <c r="C14" i="15" s="1"/>
  <c r="B12" i="15" a="1"/>
  <c r="G12" i="15" s="1"/>
  <c r="B10" i="15" a="1"/>
  <c r="G10" i="15" s="1"/>
  <c r="B8" i="15" a="1"/>
  <c r="G8" i="15" s="1"/>
  <c r="B6" i="15" a="1"/>
  <c r="G6" i="15" s="1"/>
  <c r="B4" i="15" a="1"/>
  <c r="G4" i="15" s="1"/>
  <c r="B14" i="16" a="1"/>
  <c r="C14" i="16" s="1"/>
  <c r="B12" i="16" a="1"/>
  <c r="G12" i="16" s="1"/>
  <c r="H10" i="16"/>
  <c r="B10" i="16" a="1"/>
  <c r="G10" i="16" s="1"/>
  <c r="H8" i="16"/>
  <c r="F8" i="16"/>
  <c r="D8" i="16"/>
  <c r="B8" i="16"/>
  <c r="B8" i="16" a="1"/>
  <c r="G8" i="16" s="1"/>
  <c r="B6" i="16" a="1"/>
  <c r="G6" i="16" s="1"/>
  <c r="B4" i="16" a="1"/>
  <c r="H4" i="16" s="1"/>
  <c r="B14" i="17" a="1"/>
  <c r="C14" i="17" s="1"/>
  <c r="B12" i="17" a="1"/>
  <c r="G12" i="17" s="1"/>
  <c r="B10" i="17" a="1"/>
  <c r="G10" i="17" s="1"/>
  <c r="B8" i="17" a="1"/>
  <c r="G8" i="17" s="1"/>
  <c r="B6" i="17" a="1"/>
  <c r="G6" i="17" s="1"/>
  <c r="B4" i="17" a="1"/>
  <c r="G4" i="17" s="1"/>
  <c r="G3" i="17" s="1"/>
  <c r="B14" i="18" a="1"/>
  <c r="C14" i="18" s="1"/>
  <c r="H12" i="18"/>
  <c r="B12" i="18" a="1"/>
  <c r="G12" i="18" s="1"/>
  <c r="D10" i="18"/>
  <c r="B10" i="18"/>
  <c r="B10" i="18" a="1"/>
  <c r="G10" i="18" s="1"/>
  <c r="D8" i="18"/>
  <c r="B8" i="18" a="1"/>
  <c r="G8" i="18" s="1"/>
  <c r="H6" i="18"/>
  <c r="F6" i="18"/>
  <c r="D6" i="18"/>
  <c r="B6" i="18" a="1"/>
  <c r="G6" i="18" s="1"/>
  <c r="B4" i="18" a="1"/>
  <c r="H4" i="18" s="1"/>
  <c r="H3" i="18" s="1"/>
  <c r="B14" i="19" a="1"/>
  <c r="C14" i="19" s="1"/>
  <c r="B12" i="19" a="1"/>
  <c r="G12" i="19" s="1"/>
  <c r="B10" i="19" a="1"/>
  <c r="G10" i="19" s="1"/>
  <c r="B8" i="19" a="1"/>
  <c r="G8" i="19" s="1"/>
  <c r="B6" i="19" a="1"/>
  <c r="G6" i="19" s="1"/>
  <c r="B4" i="19" a="1"/>
  <c r="G4" i="19" s="1"/>
  <c r="G3" i="19" s="1"/>
  <c r="B14" i="20" a="1"/>
  <c r="C14" i="20" s="1"/>
  <c r="D12" i="20"/>
  <c r="B12" i="20"/>
  <c r="B12" i="20" a="1"/>
  <c r="G12" i="20" s="1"/>
  <c r="B10" i="20" a="1"/>
  <c r="H10" i="20" s="1"/>
  <c r="B8" i="20" a="1"/>
  <c r="H8" i="20" s="1"/>
  <c r="B6" i="20" a="1"/>
  <c r="H6" i="20" s="1"/>
  <c r="B4" i="20" a="1"/>
  <c r="H4" i="20" s="1"/>
  <c r="H3" i="20" s="1"/>
  <c r="B14" i="21" a="1"/>
  <c r="C14" i="21" s="1"/>
  <c r="B12" i="21" a="1"/>
  <c r="G12" i="21" s="1"/>
  <c r="D10" i="21"/>
  <c r="B10" i="21"/>
  <c r="B10" i="21" a="1"/>
  <c r="G10" i="21" s="1"/>
  <c r="B8" i="21" a="1"/>
  <c r="G8" i="21" s="1"/>
  <c r="B6" i="21" a="1"/>
  <c r="G6" i="21" s="1"/>
  <c r="B4" i="21" a="1"/>
  <c r="G4" i="21" s="1"/>
  <c r="G3" i="21" s="1"/>
  <c r="B14" i="22" a="1"/>
  <c r="C14" i="22" s="1"/>
  <c r="H12" i="22"/>
  <c r="F12" i="22"/>
  <c r="B12" i="22"/>
  <c r="B12" i="22" a="1"/>
  <c r="G12" i="22" s="1"/>
  <c r="B10" i="22" a="1"/>
  <c r="H10" i="22" s="1"/>
  <c r="B8" i="22" a="1"/>
  <c r="H8" i="22" s="1"/>
  <c r="B6" i="22" a="1"/>
  <c r="H6" i="22" s="1"/>
  <c r="B4" i="22" a="1"/>
  <c r="H4" i="22" s="1"/>
  <c r="H3" i="22" s="1"/>
  <c r="B14" i="23"/>
  <c r="B14" i="23" a="1"/>
  <c r="C14" i="23" s="1"/>
  <c r="H12" i="23"/>
  <c r="D12" i="23"/>
  <c r="B12" i="23" a="1"/>
  <c r="G12" i="23" s="1"/>
  <c r="H10" i="23"/>
  <c r="F10" i="23"/>
  <c r="B10" i="23"/>
  <c r="B10" i="23" a="1"/>
  <c r="G10" i="23" s="1"/>
  <c r="B8" i="23" a="1"/>
  <c r="G8" i="23" s="1"/>
  <c r="B6" i="23" a="1"/>
  <c r="G6" i="23" s="1"/>
  <c r="B4" i="23" a="1"/>
  <c r="G4" i="23" s="1"/>
  <c r="G3" i="23" s="1"/>
  <c r="B14" i="24"/>
  <c r="B14" i="24" a="1"/>
  <c r="C14" i="24" s="1"/>
  <c r="F12" i="24"/>
  <c r="B12" i="24"/>
  <c r="B12" i="24" a="1"/>
  <c r="G12" i="24" s="1"/>
  <c r="B10" i="24" a="1"/>
  <c r="H10" i="24" s="1"/>
  <c r="B8" i="24" a="1"/>
  <c r="H8" i="24" s="1"/>
  <c r="B6" i="24" a="1"/>
  <c r="G6" i="24" s="1"/>
  <c r="B4" i="24" a="1"/>
  <c r="G4" i="24" s="1"/>
  <c r="G3" i="24" s="1"/>
  <c r="B14" i="25"/>
  <c r="B14" i="25" a="1"/>
  <c r="C14" i="25" s="1"/>
  <c r="H12" i="25"/>
  <c r="D12" i="25"/>
  <c r="B12" i="25"/>
  <c r="B12" i="25" a="1"/>
  <c r="G12" i="25" s="1"/>
  <c r="H10" i="25"/>
  <c r="F10" i="25"/>
  <c r="B10" i="25"/>
  <c r="B10" i="25" a="1"/>
  <c r="G10" i="25" s="1"/>
  <c r="B8" i="25" a="1"/>
  <c r="H8" i="25" s="1"/>
  <c r="B6" i="25" a="1"/>
  <c r="H6" i="25" s="1"/>
  <c r="B4" i="25" a="1"/>
  <c r="H4" i="25" s="1"/>
  <c r="H3" i="25" s="1"/>
  <c r="B14" i="14" a="1"/>
  <c r="C14" i="14" s="1"/>
  <c r="F12" i="14"/>
  <c r="B12" i="14"/>
  <c r="B12" i="14" a="1"/>
  <c r="G12" i="14" s="1"/>
  <c r="B10" i="14" a="1"/>
  <c r="G10" i="14" s="1"/>
  <c r="B8" i="14" a="1"/>
  <c r="G8" i="14" s="1"/>
  <c r="B6" i="14" a="1"/>
  <c r="G6" i="14" s="1"/>
  <c r="B4" i="14" a="1"/>
  <c r="G4" i="14" s="1"/>
  <c r="G3" i="14" s="1"/>
  <c r="G3" i="15"/>
  <c r="H3" i="16"/>
  <c r="F10" i="21" l="1"/>
  <c r="B14" i="21"/>
  <c r="F12" i="20"/>
  <c r="F10" i="18"/>
  <c r="B14" i="18"/>
  <c r="B12" i="16"/>
  <c r="D12" i="14"/>
  <c r="F12" i="25"/>
  <c r="B12" i="23"/>
  <c r="B14" i="22"/>
  <c r="H10" i="21"/>
  <c r="H12" i="20"/>
  <c r="B8" i="18"/>
  <c r="H10" i="18"/>
  <c r="B6" i="16"/>
  <c r="D12" i="16"/>
  <c r="D6" i="16"/>
  <c r="F12" i="16"/>
  <c r="H12" i="14"/>
  <c r="D10" i="25"/>
  <c r="D12" i="24"/>
  <c r="F12" i="23"/>
  <c r="B12" i="21"/>
  <c r="B14" i="20"/>
  <c r="F8" i="18"/>
  <c r="B12" i="18"/>
  <c r="F6" i="16"/>
  <c r="B10" i="16"/>
  <c r="H12" i="16"/>
  <c r="D12" i="21"/>
  <c r="B6" i="18"/>
  <c r="H8" i="18"/>
  <c r="D12" i="18"/>
  <c r="H6" i="16"/>
  <c r="D10" i="16"/>
  <c r="B14" i="14"/>
  <c r="H12" i="24"/>
  <c r="D10" i="23"/>
  <c r="D12" i="22"/>
  <c r="F12" i="21"/>
  <c r="F12" i="18"/>
  <c r="F10" i="16"/>
  <c r="B14" i="16"/>
  <c r="H12" i="21"/>
  <c r="B4" i="14"/>
  <c r="D4" i="14"/>
  <c r="D3" i="14" s="1"/>
  <c r="F4" i="14"/>
  <c r="F3" i="14" s="1"/>
  <c r="H4" i="14"/>
  <c r="H3" i="14" s="1"/>
  <c r="B6" i="14"/>
  <c r="D6" i="14"/>
  <c r="F6" i="14"/>
  <c r="H6" i="14"/>
  <c r="B8" i="14"/>
  <c r="D8" i="14"/>
  <c r="F8" i="14"/>
  <c r="H8" i="14"/>
  <c r="B10" i="14"/>
  <c r="D10" i="14"/>
  <c r="F10" i="14"/>
  <c r="H10" i="14"/>
  <c r="C4" i="25"/>
  <c r="C3" i="25" s="1"/>
  <c r="E4" i="25"/>
  <c r="E3" i="25" s="1"/>
  <c r="G4" i="25"/>
  <c r="G3" i="25" s="1"/>
  <c r="C6" i="25"/>
  <c r="E6" i="25"/>
  <c r="G6" i="25"/>
  <c r="C8" i="25"/>
  <c r="E8" i="25"/>
  <c r="G8" i="25"/>
  <c r="C10" i="25"/>
  <c r="E10" i="25"/>
  <c r="C12" i="25"/>
  <c r="E12" i="25"/>
  <c r="B4" i="24"/>
  <c r="D4" i="24"/>
  <c r="D3" i="24" s="1"/>
  <c r="F4" i="24"/>
  <c r="F3" i="24" s="1"/>
  <c r="H4" i="24"/>
  <c r="H3" i="24" s="1"/>
  <c r="B6" i="24"/>
  <c r="D6" i="24"/>
  <c r="C4" i="14"/>
  <c r="C3" i="14" s="1"/>
  <c r="E4" i="14"/>
  <c r="E3" i="14" s="1"/>
  <c r="C6" i="14"/>
  <c r="E6" i="14"/>
  <c r="C8" i="14"/>
  <c r="E8" i="14"/>
  <c r="C10" i="14"/>
  <c r="E10" i="14"/>
  <c r="C12" i="14"/>
  <c r="E12" i="14"/>
  <c r="B4" i="25"/>
  <c r="D4" i="25"/>
  <c r="D3" i="25" s="1"/>
  <c r="F4" i="25"/>
  <c r="F3" i="25" s="1"/>
  <c r="B6" i="25"/>
  <c r="D6" i="25"/>
  <c r="F6" i="25"/>
  <c r="B8" i="25"/>
  <c r="D8" i="25"/>
  <c r="F8" i="25"/>
  <c r="C4" i="24"/>
  <c r="C3" i="24" s="1"/>
  <c r="E4" i="24"/>
  <c r="E3" i="24" s="1"/>
  <c r="H6" i="24"/>
  <c r="F6" i="24"/>
  <c r="C6" i="24"/>
  <c r="E6" i="24"/>
  <c r="C8" i="24"/>
  <c r="E8" i="24"/>
  <c r="G8" i="24"/>
  <c r="C10" i="24"/>
  <c r="E10" i="24"/>
  <c r="G10" i="24"/>
  <c r="C12" i="24"/>
  <c r="E12" i="24"/>
  <c r="B4" i="23"/>
  <c r="D4" i="23"/>
  <c r="D3" i="23" s="1"/>
  <c r="F4" i="23"/>
  <c r="F3" i="23" s="1"/>
  <c r="H4" i="23"/>
  <c r="H3" i="23" s="1"/>
  <c r="B6" i="23"/>
  <c r="D6" i="23"/>
  <c r="F6" i="23"/>
  <c r="H6" i="23"/>
  <c r="B8" i="23"/>
  <c r="D8" i="23"/>
  <c r="F8" i="23"/>
  <c r="H8" i="23"/>
  <c r="C4" i="22"/>
  <c r="C3" i="22" s="1"/>
  <c r="E4" i="22"/>
  <c r="E3" i="22" s="1"/>
  <c r="G4" i="22"/>
  <c r="G3" i="22" s="1"/>
  <c r="C6" i="22"/>
  <c r="E6" i="22"/>
  <c r="G6" i="22"/>
  <c r="C8" i="22"/>
  <c r="E8" i="22"/>
  <c r="G8" i="22"/>
  <c r="C10" i="22"/>
  <c r="E10" i="22"/>
  <c r="G10" i="22"/>
  <c r="C12" i="22"/>
  <c r="E12" i="22"/>
  <c r="B4" i="21"/>
  <c r="D4" i="21"/>
  <c r="D3" i="21" s="1"/>
  <c r="F4" i="21"/>
  <c r="F3" i="21" s="1"/>
  <c r="H4" i="21"/>
  <c r="H3" i="21" s="1"/>
  <c r="B6" i="21"/>
  <c r="D6" i="21"/>
  <c r="F6" i="21"/>
  <c r="H6" i="21"/>
  <c r="B8" i="21"/>
  <c r="D8" i="21"/>
  <c r="F8" i="21"/>
  <c r="H8" i="21"/>
  <c r="C4" i="20"/>
  <c r="C3" i="20" s="1"/>
  <c r="E4" i="20"/>
  <c r="E3" i="20" s="1"/>
  <c r="G4" i="20"/>
  <c r="G3" i="20" s="1"/>
  <c r="C6" i="20"/>
  <c r="E6" i="20"/>
  <c r="G6" i="20"/>
  <c r="C8" i="20"/>
  <c r="E8" i="20"/>
  <c r="G8" i="20"/>
  <c r="C10" i="20"/>
  <c r="E10" i="20"/>
  <c r="G10" i="20"/>
  <c r="C12" i="20"/>
  <c r="E12" i="20"/>
  <c r="B4" i="19"/>
  <c r="D4" i="19"/>
  <c r="D3" i="19" s="1"/>
  <c r="F4" i="19"/>
  <c r="F3" i="19" s="1"/>
  <c r="H4" i="19"/>
  <c r="H3" i="19" s="1"/>
  <c r="B6" i="19"/>
  <c r="D6" i="19"/>
  <c r="F6" i="19"/>
  <c r="H6" i="19"/>
  <c r="B8" i="19"/>
  <c r="D8" i="19"/>
  <c r="C10" i="19"/>
  <c r="C12" i="19"/>
  <c r="B8" i="24"/>
  <c r="D8" i="24"/>
  <c r="F8" i="24"/>
  <c r="B10" i="24"/>
  <c r="D10" i="24"/>
  <c r="F10" i="24"/>
  <c r="C4" i="23"/>
  <c r="C3" i="23" s="1"/>
  <c r="E4" i="23"/>
  <c r="E3" i="23" s="1"/>
  <c r="C6" i="23"/>
  <c r="E6" i="23"/>
  <c r="C8" i="23"/>
  <c r="E8" i="23"/>
  <c r="C10" i="23"/>
  <c r="E10" i="23"/>
  <c r="C12" i="23"/>
  <c r="E12" i="23"/>
  <c r="B4" i="22"/>
  <c r="D4" i="22"/>
  <c r="D3" i="22" s="1"/>
  <c r="F4" i="22"/>
  <c r="F3" i="22" s="1"/>
  <c r="B6" i="22"/>
  <c r="D6" i="22"/>
  <c r="F6" i="22"/>
  <c r="B8" i="22"/>
  <c r="D8" i="22"/>
  <c r="F8" i="22"/>
  <c r="B10" i="22"/>
  <c r="D10" i="22"/>
  <c r="F10" i="22"/>
  <c r="C4" i="21"/>
  <c r="C3" i="21" s="1"/>
  <c r="E4" i="21"/>
  <c r="E3" i="21" s="1"/>
  <c r="C6" i="21"/>
  <c r="E6" i="21"/>
  <c r="C8" i="21"/>
  <c r="E8" i="21"/>
  <c r="C10" i="21"/>
  <c r="E10" i="21"/>
  <c r="C12" i="21"/>
  <c r="E12" i="21"/>
  <c r="B4" i="20"/>
  <c r="D4" i="20"/>
  <c r="D3" i="20" s="1"/>
  <c r="F4" i="20"/>
  <c r="F3" i="20" s="1"/>
  <c r="B6" i="20"/>
  <c r="D6" i="20"/>
  <c r="F6" i="20"/>
  <c r="B8" i="20"/>
  <c r="D8" i="20"/>
  <c r="F8" i="20"/>
  <c r="B10" i="20"/>
  <c r="D10" i="20"/>
  <c r="F10" i="20"/>
  <c r="C4" i="19"/>
  <c r="C3" i="19" s="1"/>
  <c r="E4" i="19"/>
  <c r="E3" i="19" s="1"/>
  <c r="C6" i="19"/>
  <c r="E6" i="19"/>
  <c r="H8" i="19"/>
  <c r="F8" i="19"/>
  <c r="C8" i="19"/>
  <c r="E8" i="19"/>
  <c r="H10" i="19"/>
  <c r="F10" i="19"/>
  <c r="D10" i="19"/>
  <c r="B10" i="19"/>
  <c r="E10" i="19"/>
  <c r="H12" i="19"/>
  <c r="F12" i="19"/>
  <c r="D12" i="19"/>
  <c r="B12" i="19"/>
  <c r="E12" i="19"/>
  <c r="B14" i="19"/>
  <c r="C4" i="18"/>
  <c r="C3" i="18" s="1"/>
  <c r="E4" i="18"/>
  <c r="E3" i="18" s="1"/>
  <c r="G4" i="18"/>
  <c r="G3" i="18" s="1"/>
  <c r="C6" i="18"/>
  <c r="E6" i="18"/>
  <c r="C8" i="18"/>
  <c r="E8" i="18"/>
  <c r="C10" i="18"/>
  <c r="E10" i="18"/>
  <c r="C12" i="18"/>
  <c r="E12" i="18"/>
  <c r="B4" i="17"/>
  <c r="D4" i="17"/>
  <c r="D3" i="17" s="1"/>
  <c r="F4" i="17"/>
  <c r="F3" i="17" s="1"/>
  <c r="H4" i="17"/>
  <c r="H3" i="17" s="1"/>
  <c r="B6" i="17"/>
  <c r="D6" i="17"/>
  <c r="F6" i="17"/>
  <c r="H6" i="17"/>
  <c r="B8" i="17"/>
  <c r="D8" i="17"/>
  <c r="F8" i="17"/>
  <c r="H8" i="17"/>
  <c r="B10" i="17"/>
  <c r="D10" i="17"/>
  <c r="F10" i="17"/>
  <c r="H10" i="17"/>
  <c r="B12" i="17"/>
  <c r="D12" i="17"/>
  <c r="F12" i="17"/>
  <c r="H12" i="17"/>
  <c r="B14" i="17"/>
  <c r="C4" i="16"/>
  <c r="C3" i="16" s="1"/>
  <c r="E4" i="16"/>
  <c r="E3" i="16" s="1"/>
  <c r="G4" i="16"/>
  <c r="G3" i="16" s="1"/>
  <c r="C6" i="16"/>
  <c r="E6" i="16"/>
  <c r="C8" i="16"/>
  <c r="E8" i="16"/>
  <c r="C10" i="16"/>
  <c r="E10" i="16"/>
  <c r="C12" i="16"/>
  <c r="E12" i="16"/>
  <c r="B4" i="15"/>
  <c r="D4" i="15"/>
  <c r="D3" i="15" s="1"/>
  <c r="F4" i="15"/>
  <c r="F3" i="15" s="1"/>
  <c r="H4" i="15"/>
  <c r="H3" i="15" s="1"/>
  <c r="B6" i="15"/>
  <c r="D6" i="15"/>
  <c r="F6" i="15"/>
  <c r="H6" i="15"/>
  <c r="B8" i="15"/>
  <c r="D8" i="15"/>
  <c r="F8" i="15"/>
  <c r="H8" i="15"/>
  <c r="B10" i="15"/>
  <c r="D10" i="15"/>
  <c r="F10" i="15"/>
  <c r="H10" i="15"/>
  <c r="B12" i="15"/>
  <c r="D12" i="15"/>
  <c r="F12" i="15"/>
  <c r="H12" i="15"/>
  <c r="B14" i="15"/>
  <c r="B4" i="18"/>
  <c r="D4" i="18"/>
  <c r="D3" i="18" s="1"/>
  <c r="F4" i="18"/>
  <c r="F3" i="18" s="1"/>
  <c r="C4" i="17"/>
  <c r="C3" i="17" s="1"/>
  <c r="E4" i="17"/>
  <c r="E3" i="17" s="1"/>
  <c r="C6" i="17"/>
  <c r="E6" i="17"/>
  <c r="C8" i="17"/>
  <c r="E8" i="17"/>
  <c r="C10" i="17"/>
  <c r="E10" i="17"/>
  <c r="C12" i="17"/>
  <c r="E12" i="17"/>
  <c r="B4" i="16"/>
  <c r="D4" i="16"/>
  <c r="D3" i="16" s="1"/>
  <c r="F4" i="16"/>
  <c r="F3" i="16" s="1"/>
  <c r="C4" i="15"/>
  <c r="C3" i="15" s="1"/>
  <c r="E4" i="15"/>
  <c r="E3" i="15" s="1"/>
  <c r="C6" i="15"/>
  <c r="E6" i="15"/>
  <c r="C8" i="15"/>
  <c r="E8" i="15"/>
  <c r="C10" i="15"/>
  <c r="E10" i="15"/>
  <c r="C12" i="15"/>
  <c r="E12" i="15"/>
  <c r="B3" i="24"/>
  <c r="B3" i="23"/>
  <c r="B3" i="22"/>
  <c r="B3" i="21"/>
  <c r="B3" i="20"/>
  <c r="B3" i="19" l="1"/>
  <c r="B3" i="18"/>
  <c r="B3" i="17"/>
  <c r="B3" i="16" l="1"/>
  <c r="B3" i="25" l="1"/>
  <c r="B3" i="15" l="1"/>
  <c r="B3" i="14" l="1"/>
</calcChain>
</file>

<file path=xl/sharedStrings.xml><?xml version="1.0" encoding="utf-8"?>
<sst xmlns="http://schemas.openxmlformats.org/spreadsheetml/2006/main" count="28" uniqueCount="6">
  <si>
    <t>Notas</t>
  </si>
  <si>
    <t xml:space="preserve"> </t>
  </si>
  <si>
    <t>Configuración del calendario</t>
  </si>
  <si>
    <t>Año</t>
  </si>
  <si>
    <t>Inicio de la semana</t>
  </si>
  <si>
    <t>lunes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</si>
</sst>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
  </numFmts>
  <fonts count="34">
    <font>
      <sz val="11"/>
      <color theme="1" tint="0.24994659260841701"/>
      <name val="Century Gothic"/>
      <family val="2"/>
      <scheme val="minor"/>
    </font>
    <font>
      <sz val="11"/>
      <color theme="1"/>
      <name val="Century Gothic"/>
      <family val="2"/>
      <scheme val="minor"/>
    </font>
    <font>
      <sz val="8"/>
      <name val="Arial"/>
      <family val="2"/>
    </font>
    <font>
      <b/>
      <sz val="11"/>
      <color theme="0"/>
      <name val="Century Gothic"/>
      <family val="2"/>
      <scheme val="minor"/>
    </font>
    <font>
      <b/>
      <sz val="14"/>
      <color theme="0"/>
      <name val="Century Gothic"/>
      <family val="2"/>
      <scheme val="minor"/>
    </font>
    <font>
      <sz val="35"/>
      <color theme="4"/>
      <name val="Century Gothic"/>
      <family val="2"/>
      <scheme val="minor"/>
    </font>
    <font>
      <sz val="12"/>
      <color theme="4" tint="-0.24994659260841701"/>
      <name val="Century Gothic"/>
      <family val="1"/>
      <scheme val="major"/>
    </font>
    <font>
      <sz val="11"/>
      <color theme="1" tint="0.34998626667073579"/>
      <name val="Century Gothic"/>
      <family val="2"/>
      <scheme val="minor"/>
    </font>
    <font>
      <sz val="11"/>
      <color theme="4" tint="-0.24994659260841701"/>
      <name val="Century Gothic"/>
      <family val="2"/>
      <scheme val="minor"/>
    </font>
    <font>
      <sz val="11"/>
      <color indexed="63"/>
      <name val="Century Gothic"/>
      <family val="2"/>
      <scheme val="minor"/>
    </font>
    <font>
      <sz val="11"/>
      <name val="Century Gothic"/>
      <family val="2"/>
      <scheme val="minor"/>
    </font>
    <font>
      <b/>
      <sz val="11"/>
      <color theme="1" tint="0.34998626667073579"/>
      <name val="Century Gothic"/>
      <family val="2"/>
      <scheme val="minor"/>
    </font>
    <font>
      <sz val="11"/>
      <color theme="1" tint="0.24994659260841701"/>
      <name val="Century Gothic"/>
      <family val="2"/>
      <scheme val="minor"/>
    </font>
    <font>
      <sz val="11"/>
      <color theme="1" tint="0.14999847407452621"/>
      <name val="Century Gothic"/>
      <family val="1"/>
      <scheme val="minor"/>
    </font>
    <font>
      <sz val="35"/>
      <color theme="1" tint="0.14999847407452621"/>
      <name val="Century Gothic"/>
      <family val="1"/>
      <scheme val="minor"/>
    </font>
    <font>
      <sz val="12"/>
      <color theme="1" tint="0.14999847407452621"/>
      <name val="Century Gothic"/>
      <family val="1"/>
      <scheme val="minor"/>
    </font>
    <font>
      <sz val="10"/>
      <color theme="1" tint="0.14999847407452621"/>
      <name val="Century Gothic"/>
      <family val="1"/>
      <scheme val="minor"/>
    </font>
    <font>
      <sz val="12"/>
      <name val="Century Gothic"/>
      <family val="1"/>
      <scheme val="minor"/>
    </font>
    <font>
      <b/>
      <sz val="36"/>
      <color theme="8" tint="-0.499984740745262"/>
      <name val="Century Gothic"/>
      <family val="1"/>
      <scheme val="major"/>
    </font>
    <font>
      <b/>
      <sz val="36"/>
      <color theme="9" tint="-0.499984740745262"/>
      <name val="Century Gothic"/>
      <family val="1"/>
      <scheme val="major"/>
    </font>
    <font>
      <b/>
      <sz val="36"/>
      <color theme="5" tint="-0.499984740745262"/>
      <name val="Century Gothic"/>
      <family val="1"/>
      <scheme val="major"/>
    </font>
    <font>
      <b/>
      <sz val="36"/>
      <color theme="7" tint="-0.499984740745262"/>
      <name val="Century Gothic"/>
      <family val="1"/>
      <scheme val="major"/>
    </font>
    <font>
      <sz val="11"/>
      <color rgb="FF006100"/>
      <name val="Century Gothic"/>
      <family val="2"/>
      <scheme val="minor"/>
    </font>
    <font>
      <sz val="11"/>
      <color rgb="FF9C0006"/>
      <name val="Century Gothic"/>
      <family val="2"/>
      <scheme val="minor"/>
    </font>
    <font>
      <sz val="11"/>
      <color rgb="FF9C5700"/>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sz val="11"/>
      <color rgb="FFFF0000"/>
      <name val="Century Gothic"/>
      <family val="2"/>
      <scheme val="minor"/>
    </font>
    <font>
      <i/>
      <sz val="11"/>
      <color rgb="FF7F7F7F"/>
      <name val="Century Gothic"/>
      <family val="2"/>
      <scheme val="minor"/>
    </font>
    <font>
      <b/>
      <sz val="11"/>
      <color theme="1"/>
      <name val="Century Gothic"/>
      <family val="2"/>
      <scheme val="minor"/>
    </font>
    <font>
      <sz val="11"/>
      <color theme="0"/>
      <name val="Century Gothic"/>
      <family val="2"/>
      <scheme val="minor"/>
    </font>
    <font>
      <sz val="6"/>
      <name val="Century Gothic"/>
      <family val="3"/>
      <charset val="128"/>
      <scheme val="minor"/>
    </font>
  </fonts>
  <fills count="38">
    <fill>
      <patternFill patternType="none"/>
    </fill>
    <fill>
      <patternFill patternType="gray125"/>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8">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diagonal/>
    </border>
    <border>
      <left style="thin">
        <color theme="8" tint="0.59996337778862885"/>
      </left>
      <right style="thin">
        <color theme="8" tint="0.59996337778862885"/>
      </right>
      <top/>
      <bottom style="thin">
        <color theme="8" tint="0.59996337778862885"/>
      </bottom>
      <diagonal/>
    </border>
    <border>
      <left/>
      <right style="thin">
        <color theme="8" tint="0.59996337778862885"/>
      </right>
      <top style="thin">
        <color theme="8" tint="0.59996337778862885"/>
      </top>
      <bottom/>
      <diagonal/>
    </border>
    <border>
      <left/>
      <right style="thin">
        <color theme="8" tint="0.59996337778862885"/>
      </right>
      <top/>
      <bottom style="thin">
        <color theme="8" tint="0.59996337778862885"/>
      </bottom>
      <diagonal/>
    </border>
    <border>
      <left/>
      <right/>
      <top style="thin">
        <color theme="8" tint="0.59996337778862885"/>
      </top>
      <bottom/>
      <diagonal/>
    </border>
    <border>
      <left style="thin">
        <color theme="9" tint="0.59996337778862885"/>
      </left>
      <right style="thin">
        <color theme="9" tint="0.59996337778862885"/>
      </right>
      <top style="thin">
        <color theme="9" tint="0.59996337778862885"/>
      </top>
      <bottom/>
      <diagonal/>
    </border>
    <border>
      <left style="thin">
        <color theme="9" tint="0.59996337778862885"/>
      </left>
      <right style="thin">
        <color theme="9" tint="0.59996337778862885"/>
      </right>
      <top/>
      <bottom style="thin">
        <color theme="9" tint="0.59996337778862885"/>
      </bottom>
      <diagonal/>
    </border>
    <border>
      <left/>
      <right/>
      <top/>
      <bottom style="thin">
        <color theme="9" tint="0.59996337778862885"/>
      </bottom>
      <diagonal/>
    </border>
    <border>
      <left/>
      <right style="thin">
        <color theme="9" tint="0.59996337778862885"/>
      </right>
      <top/>
      <bottom style="thin">
        <color theme="9" tint="0.59996337778862885"/>
      </bottom>
      <diagonal/>
    </border>
    <border>
      <left/>
      <right/>
      <top style="thin">
        <color theme="9" tint="0.59996337778862885"/>
      </top>
      <bottom/>
      <diagonal/>
    </border>
    <border>
      <left/>
      <right style="thin">
        <color theme="9" tint="0.59996337778862885"/>
      </right>
      <top style="thin">
        <color theme="9" tint="0.59996337778862885"/>
      </top>
      <bottom/>
      <diagonal/>
    </border>
    <border>
      <left style="thin">
        <color theme="7" tint="0.59996337778862885"/>
      </left>
      <right style="thin">
        <color theme="7" tint="0.59996337778862885"/>
      </right>
      <top style="thin">
        <color theme="7" tint="0.59996337778862885"/>
      </top>
      <bottom/>
      <diagonal/>
    </border>
    <border>
      <left style="thin">
        <color theme="7" tint="0.59996337778862885"/>
      </left>
      <right style="thin">
        <color theme="7" tint="0.59996337778862885"/>
      </right>
      <top/>
      <bottom style="thin">
        <color theme="7" tint="0.59996337778862885"/>
      </bottom>
      <diagonal/>
    </border>
    <border>
      <left/>
      <right/>
      <top/>
      <bottom style="thin">
        <color theme="7" tint="0.59996337778862885"/>
      </bottom>
      <diagonal/>
    </border>
    <border>
      <left/>
      <right style="thin">
        <color theme="7" tint="0.59996337778862885"/>
      </right>
      <top/>
      <bottom style="thin">
        <color theme="7" tint="0.59996337778862885"/>
      </bottom>
      <diagonal/>
    </border>
    <border>
      <left/>
      <right/>
      <top style="thin">
        <color theme="7" tint="0.59996337778862885"/>
      </top>
      <bottom/>
      <diagonal/>
    </border>
    <border>
      <left/>
      <right style="thin">
        <color theme="7" tint="0.59996337778862885"/>
      </right>
      <top style="thin">
        <color theme="7" tint="0.59996337778862885"/>
      </top>
      <bottom/>
      <diagonal/>
    </border>
    <border>
      <left style="thin">
        <color theme="5" tint="0.59996337778862885"/>
      </left>
      <right style="thin">
        <color theme="5" tint="0.59996337778862885"/>
      </right>
      <top style="thin">
        <color theme="5" tint="0.59996337778862885"/>
      </top>
      <bottom/>
      <diagonal/>
    </border>
    <border>
      <left style="thin">
        <color theme="5" tint="0.59996337778862885"/>
      </left>
      <right style="thin">
        <color theme="5" tint="0.59996337778862885"/>
      </right>
      <top/>
      <bottom style="thin">
        <color theme="5" tint="0.59996337778862885"/>
      </bottom>
      <diagonal/>
    </border>
    <border>
      <left/>
      <right/>
      <top/>
      <bottom style="thin">
        <color theme="5" tint="0.59996337778862885"/>
      </bottom>
      <diagonal/>
    </border>
    <border>
      <left/>
      <right style="thin">
        <color theme="5" tint="0.59996337778862885"/>
      </right>
      <top/>
      <bottom style="thin">
        <color theme="5" tint="0.59996337778862885"/>
      </bottom>
      <diagonal/>
    </border>
    <border>
      <left/>
      <right/>
      <top style="thin">
        <color theme="5" tint="0.59996337778862885"/>
      </top>
      <bottom/>
      <diagonal/>
    </border>
    <border>
      <left/>
      <right style="thin">
        <color theme="5" tint="0.59996337778862885"/>
      </right>
      <top style="thin">
        <color theme="5" tint="0.59996337778862885"/>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9" fillId="2" borderId="0" applyNumberFormat="0" applyBorder="0" applyAlignment="0" applyProtection="0"/>
    <xf numFmtId="0" fontId="8" fillId="0" borderId="3" applyNumberFormat="0" applyFill="0" applyProtection="0">
      <alignment horizontal="left" vertical="center" indent="1"/>
    </xf>
    <xf numFmtId="0" fontId="3" fillId="3" borderId="1" applyNumberFormat="0" applyAlignment="0" applyProtection="0"/>
    <xf numFmtId="0" fontId="4" fillId="4" borderId="2" applyNumberFormat="0" applyProtection="0">
      <alignment vertical="center"/>
    </xf>
    <xf numFmtId="0" fontId="5" fillId="0" borderId="0" applyFill="0" applyBorder="0" applyProtection="0">
      <alignment vertical="center"/>
    </xf>
    <xf numFmtId="165"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11" fillId="5" borderId="0" applyBorder="0" applyProtection="0">
      <alignment horizontal="left" vertical="top" wrapText="1" indent="1"/>
    </xf>
    <xf numFmtId="166" fontId="7" fillId="0" borderId="0">
      <alignment horizontal="left" indent="1"/>
    </xf>
    <xf numFmtId="0" fontId="10" fillId="5" borderId="0" applyNumberFormat="0" applyFont="0" applyBorder="0" applyAlignment="0">
      <alignment horizontal="left" vertical="center" indent="1"/>
    </xf>
    <xf numFmtId="0" fontId="6" fillId="0" borderId="0">
      <alignment horizontal="left" indent="1"/>
    </xf>
    <xf numFmtId="0" fontId="8" fillId="0" borderId="0" applyFill="0" applyProtection="0"/>
    <xf numFmtId="0" fontId="12" fillId="0" borderId="0" applyFill="0" applyProtection="0"/>
    <xf numFmtId="0" fontId="22"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5" fillId="13" borderId="32" applyNumberFormat="0" applyAlignment="0" applyProtection="0"/>
    <xf numFmtId="0" fontId="26" fillId="14" borderId="33" applyNumberFormat="0" applyAlignment="0" applyProtection="0"/>
    <xf numFmtId="0" fontId="27" fillId="14" borderId="32" applyNumberFormat="0" applyAlignment="0" applyProtection="0"/>
    <xf numFmtId="0" fontId="28" fillId="0" borderId="34" applyNumberFormat="0" applyFill="0" applyAlignment="0" applyProtection="0"/>
    <xf numFmtId="0" fontId="3" fillId="15" borderId="35" applyNumberFormat="0" applyAlignment="0" applyProtection="0"/>
    <xf numFmtId="0" fontId="29" fillId="0" borderId="0" applyNumberFormat="0" applyFill="0" applyBorder="0" applyAlignment="0" applyProtection="0"/>
    <xf numFmtId="0" fontId="12" fillId="16" borderId="36" applyNumberFormat="0" applyFont="0" applyAlignment="0" applyProtection="0"/>
    <xf numFmtId="0" fontId="30" fillId="0" borderId="0" applyNumberFormat="0" applyFill="0" applyBorder="0" applyAlignment="0" applyProtection="0"/>
    <xf numFmtId="0" fontId="31" fillId="0" borderId="37" applyNumberFormat="0" applyFill="0" applyAlignment="0" applyProtection="0"/>
    <xf numFmtId="0" fontId="1" fillId="17" borderId="0" applyNumberFormat="0" applyBorder="0" applyAlignment="0" applyProtection="0"/>
    <xf numFmtId="0" fontId="1" fillId="18" borderId="0" applyNumberFormat="0" applyBorder="0" applyAlignment="0" applyProtection="0"/>
    <xf numFmtId="0" fontId="3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2"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63">
    <xf numFmtId="0" fontId="0" fillId="0" borderId="0" xfId="0">
      <alignment vertical="top"/>
    </xf>
    <xf numFmtId="0" fontId="13" fillId="0" borderId="0" xfId="0" applyFont="1">
      <alignment vertical="top"/>
    </xf>
    <xf numFmtId="0" fontId="13" fillId="0" borderId="0" xfId="2" applyFont="1" applyFill="1" applyBorder="1" applyAlignment="1">
      <alignment vertical="center"/>
    </xf>
    <xf numFmtId="0" fontId="14" fillId="0" borderId="0" xfId="5" applyFont="1" applyFill="1" applyAlignment="1">
      <alignment horizontal="left" vertical="center"/>
    </xf>
    <xf numFmtId="0" fontId="15" fillId="0" borderId="0" xfId="0" applyFont="1" applyAlignment="1">
      <alignment horizontal="left" vertical="center" indent="1"/>
    </xf>
    <xf numFmtId="0" fontId="17" fillId="6" borderId="4" xfId="2" applyFont="1" applyFill="1" applyBorder="1" applyAlignment="1">
      <alignment horizontal="center" vertical="center"/>
    </xf>
    <xf numFmtId="0" fontId="17" fillId="6" borderId="5" xfId="2" applyFont="1" applyFill="1" applyBorder="1" applyAlignment="1">
      <alignment horizontal="center" vertical="center"/>
    </xf>
    <xf numFmtId="0" fontId="17" fillId="6" borderId="6" xfId="2" applyFont="1" applyFill="1" applyBorder="1" applyAlignment="1">
      <alignment horizontal="center" vertical="center"/>
    </xf>
    <xf numFmtId="0" fontId="15" fillId="0" borderId="0" xfId="0" applyFont="1" applyAlignment="1">
      <alignment horizontal="center" vertical="center"/>
    </xf>
    <xf numFmtId="0" fontId="16" fillId="0" borderId="10" xfId="0" applyFont="1" applyBorder="1" applyAlignment="1">
      <alignment horizontal="left" vertical="top" wrapText="1" indent="1"/>
    </xf>
    <xf numFmtId="0" fontId="16" fillId="0" borderId="0" xfId="0" applyFont="1" applyAlignment="1">
      <alignment horizontal="left" vertical="top" wrapText="1" indent="1"/>
    </xf>
    <xf numFmtId="0" fontId="16" fillId="0" borderId="10" xfId="13" applyFont="1" applyFill="1" applyBorder="1" applyAlignment="1">
      <alignment horizontal="left" vertical="top" wrapText="1" indent="1"/>
    </xf>
    <xf numFmtId="0" fontId="13" fillId="0" borderId="8" xfId="16" applyFont="1" applyFill="1" applyBorder="1" applyAlignment="1">
      <alignment horizontal="center" vertical="center"/>
    </xf>
    <xf numFmtId="0" fontId="13" fillId="0" borderId="8" xfId="14" applyFont="1" applyBorder="1" applyAlignment="1">
      <alignment horizontal="center" vertical="center"/>
    </xf>
    <xf numFmtId="0" fontId="17" fillId="7" borderId="4" xfId="2" applyFont="1" applyFill="1" applyBorder="1" applyAlignment="1">
      <alignment horizontal="center" vertical="center"/>
    </xf>
    <xf numFmtId="0" fontId="17" fillId="7" borderId="5" xfId="2" applyFont="1" applyFill="1" applyBorder="1" applyAlignment="1">
      <alignment horizontal="center" vertical="center"/>
    </xf>
    <xf numFmtId="0" fontId="17" fillId="7" borderId="6" xfId="2" applyFont="1" applyFill="1" applyBorder="1" applyAlignment="1">
      <alignment horizontal="center" vertical="center"/>
    </xf>
    <xf numFmtId="0" fontId="17" fillId="8" borderId="4" xfId="2" applyFont="1" applyFill="1" applyBorder="1" applyAlignment="1">
      <alignment horizontal="center" vertical="center"/>
    </xf>
    <xf numFmtId="0" fontId="17" fillId="8" borderId="5" xfId="2" applyFont="1" applyFill="1" applyBorder="1" applyAlignment="1">
      <alignment horizontal="center" vertical="center"/>
    </xf>
    <xf numFmtId="0" fontId="17" fillId="8" borderId="6" xfId="2" applyFont="1" applyFill="1" applyBorder="1" applyAlignment="1">
      <alignment horizontal="center" vertical="center"/>
    </xf>
    <xf numFmtId="0" fontId="16" fillId="0" borderId="15" xfId="13" applyFont="1" applyFill="1" applyBorder="1" applyAlignment="1">
      <alignment horizontal="left" vertical="top" wrapText="1" indent="1"/>
    </xf>
    <xf numFmtId="0" fontId="16" fillId="0" borderId="15" xfId="0" applyFont="1" applyBorder="1" applyAlignment="1">
      <alignment horizontal="left" vertical="top" wrapText="1" indent="1"/>
    </xf>
    <xf numFmtId="0" fontId="17" fillId="9" borderId="4" xfId="2" applyFont="1" applyFill="1" applyBorder="1" applyAlignment="1">
      <alignment horizontal="center" vertical="center"/>
    </xf>
    <xf numFmtId="0" fontId="17" fillId="9" borderId="5" xfId="2" applyFont="1" applyFill="1" applyBorder="1" applyAlignment="1">
      <alignment horizontal="center" vertical="center"/>
    </xf>
    <xf numFmtId="0" fontId="17" fillId="9" borderId="6" xfId="2" applyFont="1" applyFill="1" applyBorder="1" applyAlignment="1">
      <alignment horizontal="center" vertical="center"/>
    </xf>
    <xf numFmtId="0" fontId="16" fillId="0" borderId="21" xfId="13" applyFont="1" applyFill="1" applyBorder="1" applyAlignment="1">
      <alignment horizontal="left" vertical="top" wrapText="1" indent="1"/>
    </xf>
    <xf numFmtId="0" fontId="16" fillId="0" borderId="21" xfId="0" applyFont="1" applyBorder="1" applyAlignment="1">
      <alignment horizontal="left" vertical="top" wrapText="1" indent="1"/>
    </xf>
    <xf numFmtId="0" fontId="16" fillId="0" borderId="27" xfId="13" applyFont="1" applyFill="1" applyBorder="1" applyAlignment="1">
      <alignment horizontal="left" vertical="top" wrapText="1" indent="1"/>
    </xf>
    <xf numFmtId="0" fontId="16" fillId="0" borderId="27" xfId="0" applyFont="1" applyBorder="1" applyAlignment="1">
      <alignment horizontal="left" vertical="top" wrapText="1" indent="1"/>
    </xf>
    <xf numFmtId="166" fontId="15" fillId="0" borderId="9" xfId="12" applyFont="1" applyBorder="1" applyAlignment="1">
      <alignment horizontal="right" indent="1"/>
    </xf>
    <xf numFmtId="166" fontId="15" fillId="0" borderId="11" xfId="12" applyFont="1" applyBorder="1" applyAlignment="1">
      <alignment horizontal="right" indent="1"/>
    </xf>
    <xf numFmtId="166" fontId="15" fillId="0" borderId="9" xfId="13" applyNumberFormat="1" applyFont="1" applyFill="1" applyBorder="1" applyAlignment="1">
      <alignment horizontal="right" vertical="center" wrapText="1" indent="1"/>
    </xf>
    <xf numFmtId="166" fontId="15" fillId="0" borderId="9" xfId="12" applyFont="1" applyBorder="1" applyAlignment="1">
      <alignment horizontal="right" vertical="center" indent="1"/>
    </xf>
    <xf numFmtId="166" fontId="15" fillId="0" borderId="26" xfId="12" applyFont="1" applyBorder="1" applyAlignment="1">
      <alignment horizontal="right" indent="1"/>
    </xf>
    <xf numFmtId="166" fontId="15" fillId="0" borderId="26" xfId="13" applyNumberFormat="1" applyFont="1" applyFill="1" applyBorder="1" applyAlignment="1">
      <alignment horizontal="right" vertical="center" wrapText="1" indent="1"/>
    </xf>
    <xf numFmtId="166" fontId="15" fillId="0" borderId="26" xfId="12" applyFont="1" applyBorder="1" applyAlignment="1">
      <alignment horizontal="right" vertical="center" indent="1"/>
    </xf>
    <xf numFmtId="166" fontId="15" fillId="0" borderId="20" xfId="12" applyFont="1" applyBorder="1" applyAlignment="1">
      <alignment horizontal="right" indent="1"/>
    </xf>
    <xf numFmtId="166" fontId="15" fillId="0" borderId="20" xfId="13" applyNumberFormat="1" applyFont="1" applyFill="1" applyBorder="1" applyAlignment="1">
      <alignment horizontal="right" vertical="center" wrapText="1" indent="1"/>
    </xf>
    <xf numFmtId="166" fontId="15" fillId="0" borderId="20" xfId="12" applyFont="1" applyBorder="1" applyAlignment="1">
      <alignment horizontal="right" vertical="center" indent="1"/>
    </xf>
    <xf numFmtId="166" fontId="15" fillId="0" borderId="14" xfId="12" applyFont="1" applyBorder="1" applyAlignment="1">
      <alignment horizontal="right" indent="1"/>
    </xf>
    <xf numFmtId="166" fontId="15" fillId="0" borderId="14" xfId="13" applyNumberFormat="1" applyFont="1" applyFill="1" applyBorder="1" applyAlignment="1">
      <alignment horizontal="right" vertical="center" wrapText="1" indent="1"/>
    </xf>
    <xf numFmtId="166" fontId="15" fillId="0" borderId="14" xfId="12" applyFont="1" applyBorder="1" applyAlignment="1">
      <alignment horizontal="right" vertical="center" indent="1"/>
    </xf>
    <xf numFmtId="0" fontId="18" fillId="0" borderId="0" xfId="5" applyFont="1" applyFill="1" applyBorder="1">
      <alignment vertical="center"/>
    </xf>
    <xf numFmtId="0" fontId="13" fillId="0" borderId="13" xfId="11" applyFont="1" applyFill="1" applyBorder="1" applyAlignment="1">
      <alignment horizontal="left" vertical="center" wrapText="1" indent="1"/>
    </xf>
    <xf numFmtId="0" fontId="13" fillId="0" borderId="11" xfId="11" applyFont="1" applyFill="1" applyBorder="1" applyAlignment="1">
      <alignment horizontal="left" vertical="center" wrapText="1" indent="1"/>
    </xf>
    <xf numFmtId="0" fontId="16" fillId="0" borderId="7" xfId="11" applyFont="1" applyFill="1" applyBorder="1">
      <alignment horizontal="left" vertical="top" wrapText="1" indent="1"/>
    </xf>
    <xf numFmtId="0" fontId="16" fillId="0" borderId="12" xfId="11" applyFont="1" applyFill="1" applyBorder="1">
      <alignment horizontal="left" vertical="top" wrapText="1" indent="1"/>
    </xf>
    <xf numFmtId="0" fontId="17" fillId="6" borderId="0" xfId="15" applyFont="1" applyFill="1" applyAlignment="1">
      <alignment horizontal="center" vertical="center"/>
    </xf>
    <xf numFmtId="0" fontId="19" fillId="0" borderId="0" xfId="5" applyFont="1" applyFill="1" applyBorder="1">
      <alignment vertical="center"/>
    </xf>
    <xf numFmtId="0" fontId="13" fillId="0" borderId="18" xfId="11" applyFont="1" applyFill="1" applyBorder="1" applyAlignment="1">
      <alignment horizontal="left" vertical="center" wrapText="1" indent="1"/>
    </xf>
    <xf numFmtId="0" fontId="13" fillId="0" borderId="19" xfId="11" applyFont="1" applyFill="1" applyBorder="1" applyAlignment="1">
      <alignment horizontal="left" vertical="center" wrapText="1" indent="1"/>
    </xf>
    <xf numFmtId="0" fontId="16" fillId="0" borderId="16" xfId="11" applyFont="1" applyFill="1" applyBorder="1">
      <alignment horizontal="left" vertical="top" wrapText="1" indent="1"/>
    </xf>
    <xf numFmtId="0" fontId="16" fillId="0" borderId="17" xfId="11" applyFont="1" applyFill="1" applyBorder="1">
      <alignment horizontal="left" vertical="top" wrapText="1" indent="1"/>
    </xf>
    <xf numFmtId="0" fontId="21" fillId="0" borderId="0" xfId="5" applyFont="1" applyFill="1" applyBorder="1">
      <alignment vertical="center"/>
    </xf>
    <xf numFmtId="0" fontId="13" fillId="0" borderId="24" xfId="11" applyFont="1" applyFill="1" applyBorder="1" applyAlignment="1">
      <alignment horizontal="left" vertical="center" wrapText="1" indent="1"/>
    </xf>
    <xf numFmtId="0" fontId="13" fillId="0" borderId="25" xfId="11" applyFont="1" applyFill="1" applyBorder="1" applyAlignment="1">
      <alignment horizontal="left" vertical="center" wrapText="1" indent="1"/>
    </xf>
    <xf numFmtId="0" fontId="16" fillId="0" borderId="22" xfId="11" applyFont="1" applyFill="1" applyBorder="1">
      <alignment horizontal="left" vertical="top" wrapText="1" indent="1"/>
    </xf>
    <xf numFmtId="0" fontId="16" fillId="0" borderId="23" xfId="11" applyFont="1" applyFill="1" applyBorder="1">
      <alignment horizontal="left" vertical="top" wrapText="1" indent="1"/>
    </xf>
    <xf numFmtId="0" fontId="20" fillId="0" borderId="0" xfId="5" applyFont="1" applyFill="1" applyBorder="1">
      <alignment vertical="center"/>
    </xf>
    <xf numFmtId="0" fontId="13" fillId="0" borderId="30" xfId="11" applyFont="1" applyFill="1" applyBorder="1" applyAlignment="1">
      <alignment horizontal="left" vertical="center" wrapText="1" indent="1"/>
    </xf>
    <xf numFmtId="0" fontId="13" fillId="0" borderId="31" xfId="11" applyFont="1" applyFill="1" applyBorder="1" applyAlignment="1">
      <alignment horizontal="left" vertical="center" wrapText="1" indent="1"/>
    </xf>
    <xf numFmtId="0" fontId="16" fillId="0" borderId="28" xfId="11" applyFont="1" applyFill="1" applyBorder="1">
      <alignment horizontal="left" vertical="top" wrapText="1" indent="1"/>
    </xf>
    <xf numFmtId="0" fontId="16" fillId="0" borderId="29" xfId="11" applyFont="1" applyFill="1" applyBorder="1">
      <alignment horizontal="left" vertical="top" wrapText="1" indent="1"/>
    </xf>
  </cellXfs>
  <cellStyles count="50">
    <cellStyle name="20% - Colore 1" xfId="29" builtinId="30" customBuiltin="1"/>
    <cellStyle name="20% - Colore 2" xfId="32" builtinId="34" customBuiltin="1"/>
    <cellStyle name="20% - Colore 3" xfId="36" builtinId="38" customBuiltin="1"/>
    <cellStyle name="20% - Colore 4" xfId="40" builtinId="42" customBuiltin="1"/>
    <cellStyle name="20% - Colore 5" xfId="43" builtinId="46" customBuiltin="1"/>
    <cellStyle name="20% - Colore 6" xfId="47" builtinId="50" customBuiltin="1"/>
    <cellStyle name="40% - Colore 1" xfId="1" builtinId="31" customBuiltin="1"/>
    <cellStyle name="40% - Colore 2" xfId="33" builtinId="35" customBuiltin="1"/>
    <cellStyle name="40% - Colore 3" xfId="37" builtinId="39" customBuiltin="1"/>
    <cellStyle name="40% - Colore 4" xfId="41" builtinId="43" customBuiltin="1"/>
    <cellStyle name="40% - Colore 5" xfId="44" builtinId="47" customBuiltin="1"/>
    <cellStyle name="40% - Colore 6" xfId="48" builtinId="51" customBuiltin="1"/>
    <cellStyle name="60% - Colore 1" xfId="30" builtinId="32" customBuiltin="1"/>
    <cellStyle name="60% - Colore 2" xfId="34" builtinId="36" customBuiltin="1"/>
    <cellStyle name="60% - Colore 3" xfId="38" builtinId="40" customBuiltin="1"/>
    <cellStyle name="60% - Colore 4" xfId="42" builtinId="44" customBuiltin="1"/>
    <cellStyle name="60% - Colore 5" xfId="45" builtinId="48" customBuiltin="1"/>
    <cellStyle name="60% - Colore 6" xfId="49" builtinId="52" customBuiltin="1"/>
    <cellStyle name="Calcolo" xfId="22" builtinId="22" customBuiltin="1"/>
    <cellStyle name="Cella collegata" xfId="23" builtinId="24" customBuiltin="1"/>
    <cellStyle name="Cella da controllare" xfId="24" builtinId="23" customBuiltin="1"/>
    <cellStyle name="Colore 1" xfId="3" builtinId="29" customBuiltin="1"/>
    <cellStyle name="Colore 2" xfId="31" builtinId="33" customBuiltin="1"/>
    <cellStyle name="Colore 3" xfId="35" builtinId="37" customBuiltin="1"/>
    <cellStyle name="Colore 4" xfId="39" builtinId="41" customBuiltin="1"/>
    <cellStyle name="Colore 5" xfId="4" builtinId="45" customBuiltin="1"/>
    <cellStyle name="Colore 6" xfId="46" builtinId="49" customBuiltin="1"/>
    <cellStyle name="Con bandas" xfId="13" xr:uid="{00000000-0005-0000-0000-000003000000}"/>
    <cellStyle name="Día" xfId="12" xr:uid="{00000000-0005-0000-0000-000008000000}"/>
    <cellStyle name="Entrada de configuración" xfId="14" xr:uid="{00000000-0005-0000-0000-00000F000000}"/>
    <cellStyle name="Input" xfId="20" builtinId="20" customBuiltin="1"/>
    <cellStyle name="Migliaia" xfId="6" builtinId="3" customBuiltin="1"/>
    <cellStyle name="Migliaia [0]" xfId="7" builtinId="6" customBuiltin="1"/>
    <cellStyle name="Neutrale" xfId="19" builtinId="28" customBuiltin="1"/>
    <cellStyle name="Normale" xfId="0" builtinId="0" customBuiltin="1"/>
    <cellStyle name="Nota" xfId="26" builtinId="10" customBuiltin="1"/>
    <cellStyle name="Output" xfId="21" builtinId="21" customBuiltin="1"/>
    <cellStyle name="Percentuale" xfId="10" builtinId="5" customBuiltin="1"/>
    <cellStyle name="Testo avviso" xfId="25" builtinId="11" customBuiltin="1"/>
    <cellStyle name="Testo descrittivo" xfId="27" builtinId="53" customBuiltin="1"/>
    <cellStyle name="Titolo" xfId="5" builtinId="15" customBuiltin="1"/>
    <cellStyle name="Titolo 1" xfId="2" builtinId="16" customBuiltin="1"/>
    <cellStyle name="Titolo 2" xfId="15" builtinId="17" customBuiltin="1"/>
    <cellStyle name="Titolo 3" xfId="16" builtinId="18" customBuiltin="1"/>
    <cellStyle name="Titolo 4" xfId="11" builtinId="19" customBuiltin="1"/>
    <cellStyle name="Totale" xfId="28" builtinId="25" customBuiltin="1"/>
    <cellStyle name="Valore non valido" xfId="18" builtinId="27" customBuiltin="1"/>
    <cellStyle name="Valore valido" xfId="17" builtinId="26" customBuiltin="1"/>
    <cellStyle name="Valuta" xfId="8" builtinId="4" customBuiltin="1"/>
    <cellStyle name="Valuta [0]" xfId="9" builtinId="7" customBuiltin="1"/>
  </cellStyles>
  <dxfs count="24">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4" name="Imagen 3" descr="Encabezado de otoño&#10;&#10;Collage fotográfico de Word: otoño">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4" name="Imagen 3" descr="Encabezado de otoño&#10;&#10;Collage fotográfico de Word: otoño">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2" name="Imagen 1" descr="Encabezado de primavera&#10;&#10;Collage fotográfico de Word: primavera">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4" name="Imagen 3" descr="Encabezado de primavera&#10;&#10;Collage fotográfico de Word: primavera">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4" name="Imagen 3" descr="Encabezado de primavera&#10;&#10;Collage fotográfico de Word: primavera">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3" name="Imagen 2" descr="Encabezado de verano&#10;&#10;Collage fotográfico de Word: veran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4" name="Imagen 3" descr="Encabezado de verano&#10;&#10;Collage fotográfico de Word: verano">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4" name="Imagen 3" descr="Encabezado de verano&#10;&#10;Collage fotográfico de Word: verano">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3" name="Imagen 2" descr="Encabezado de otoño&#10;&#10;Collage fotográfico de Word: otoño">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6">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pageSetUpPr autoPageBreaks="0" fitToPage="1"/>
  </sheetPr>
  <dimension ref="B1:L15"/>
  <sheetViews>
    <sheetView showGridLines="0" tabSelected="1" zoomScaleNormal="100" workbookViewId="0">
      <selection activeCell="K5" sqref="K5"/>
    </sheetView>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2" width="19.75" style="1" customWidth="1"/>
    <col min="13" max="13" width="1.58203125" style="1" customWidth="1"/>
    <col min="14" max="16384" width="8.75" style="1"/>
  </cols>
  <sheetData>
    <row r="1" spans="2:12" ht="9" customHeight="1">
      <c r="I1" s="1" t="s">
        <v>1</v>
      </c>
    </row>
    <row r="2" spans="2:12" ht="96" customHeight="1">
      <c r="B2" s="42" t="str">
        <f>"Enero "&amp;CalendarYear</f>
        <v>Enero 2025</v>
      </c>
      <c r="C2" s="42"/>
      <c r="D2" s="42"/>
      <c r="E2" s="2"/>
      <c r="F2" s="2"/>
      <c r="G2" s="2"/>
      <c r="H2" s="3"/>
    </row>
    <row r="3" spans="2:12" s="8" customFormat="1" ht="24" customHeight="1">
      <c r="B3" s="5" t="str">
        <f>InicioDeLaSemana</f>
        <v>lunes</v>
      </c>
      <c r="C3" s="6" t="str">
        <f t="shared" ref="C3:H3" si="0">TEXT(C4,"dddd")</f>
        <v>martes</v>
      </c>
      <c r="D3" s="6" t="str">
        <f t="shared" si="0"/>
        <v>miércoles</v>
      </c>
      <c r="E3" s="6" t="str">
        <f t="shared" si="0"/>
        <v>jueves</v>
      </c>
      <c r="F3" s="6" t="str">
        <f t="shared" si="0"/>
        <v>viernes</v>
      </c>
      <c r="G3" s="6" t="str">
        <f t="shared" si="0"/>
        <v>sábado</v>
      </c>
      <c r="H3" s="7" t="str">
        <f t="shared" si="0"/>
        <v>domingo</v>
      </c>
      <c r="K3" s="47" t="s">
        <v>2</v>
      </c>
      <c r="L3" s="47"/>
    </row>
    <row r="4" spans="2:12" s="4" customFormat="1" ht="24" customHeight="1">
      <c r="B4" s="29">
        <f t="array" ref="B4:H4">DaysAndWeeks+DATE(CalendarYear,1,1)-WEEKDAY(DATE(CalendarYear,1,1),(InicioDeLaSemana="lunes")+1)+1</f>
        <v>45656</v>
      </c>
      <c r="C4" s="29">
        <v>45657</v>
      </c>
      <c r="D4" s="29">
        <v>45658</v>
      </c>
      <c r="E4" s="29">
        <v>45659</v>
      </c>
      <c r="F4" s="29">
        <v>45660</v>
      </c>
      <c r="G4" s="29">
        <v>45661</v>
      </c>
      <c r="H4" s="30">
        <v>45662</v>
      </c>
      <c r="K4" s="12" t="s">
        <v>3</v>
      </c>
      <c r="L4" s="12" t="s">
        <v>4</v>
      </c>
    </row>
    <row r="5" spans="2:12" s="10" customFormat="1" ht="56.15" customHeight="1">
      <c r="B5" s="9"/>
      <c r="C5" s="9"/>
      <c r="D5" s="9"/>
      <c r="E5" s="9"/>
      <c r="F5" s="9"/>
      <c r="G5" s="9"/>
      <c r="H5" s="9"/>
      <c r="K5" s="13">
        <v>2025</v>
      </c>
      <c r="L5" s="13" t="s">
        <v>5</v>
      </c>
    </row>
    <row r="6" spans="2:12" s="4" customFormat="1" ht="24" customHeight="1">
      <c r="B6" s="31">
        <f t="array" ref="B6:H6">DaysAndWeeks+DATE(CalendarYear,1,1)-WEEKDAY(DATE(CalendarYear,1,1),(InicioDeLaSemana="lunes")+1)+8</f>
        <v>45663</v>
      </c>
      <c r="C6" s="31">
        <v>45664</v>
      </c>
      <c r="D6" s="31">
        <v>45665</v>
      </c>
      <c r="E6" s="31">
        <v>45666</v>
      </c>
      <c r="F6" s="31">
        <v>45667</v>
      </c>
      <c r="G6" s="31">
        <v>45668</v>
      </c>
      <c r="H6" s="31">
        <v>45669</v>
      </c>
    </row>
    <row r="7" spans="2:12" s="10" customFormat="1" ht="56.15" customHeight="1">
      <c r="B7" s="11"/>
      <c r="C7" s="11"/>
      <c r="D7" s="11"/>
      <c r="E7" s="11"/>
      <c r="F7" s="11"/>
      <c r="G7" s="11"/>
      <c r="H7" s="11"/>
    </row>
    <row r="8" spans="2:12" s="4" customFormat="1" ht="24" customHeight="1">
      <c r="B8" s="32">
        <f t="array" ref="B8:H8">DaysAndWeeks+DATE(CalendarYear,1,1)-WEEKDAY(DATE(CalendarYear,1,1),(InicioDeLaSemana="lunes")+1)+15</f>
        <v>45670</v>
      </c>
      <c r="C8" s="32">
        <v>45671</v>
      </c>
      <c r="D8" s="32">
        <v>45672</v>
      </c>
      <c r="E8" s="32">
        <v>45673</v>
      </c>
      <c r="F8" s="32">
        <v>45674</v>
      </c>
      <c r="G8" s="32">
        <v>45675</v>
      </c>
      <c r="H8" s="32">
        <v>45676</v>
      </c>
    </row>
    <row r="9" spans="2:12" s="10" customFormat="1" ht="56.15" customHeight="1">
      <c r="B9" s="9"/>
      <c r="C9" s="9"/>
      <c r="D9" s="9"/>
      <c r="E9" s="9"/>
      <c r="F9" s="9"/>
      <c r="G9" s="9"/>
      <c r="H9" s="9"/>
    </row>
    <row r="10" spans="2:12" s="4" customFormat="1" ht="24" customHeight="1">
      <c r="B10" s="31">
        <f t="array" ref="B10:H10">DaysAndWeeks+DATE(CalendarYear,1,1)-WEEKDAY(DATE(CalendarYear,1,1),(InicioDeLaSemana="lunes")+1)+22</f>
        <v>45677</v>
      </c>
      <c r="C10" s="31">
        <v>45678</v>
      </c>
      <c r="D10" s="31">
        <v>45679</v>
      </c>
      <c r="E10" s="31">
        <v>45680</v>
      </c>
      <c r="F10" s="31">
        <v>45681</v>
      </c>
      <c r="G10" s="31">
        <v>45682</v>
      </c>
      <c r="H10" s="31">
        <v>45683</v>
      </c>
    </row>
    <row r="11" spans="2:12" s="10" customFormat="1" ht="56.15" customHeight="1">
      <c r="B11" s="11"/>
      <c r="C11" s="11"/>
      <c r="D11" s="11"/>
      <c r="E11" s="11"/>
      <c r="F11" s="11"/>
      <c r="G11" s="11"/>
      <c r="H11" s="11"/>
    </row>
    <row r="12" spans="2:12" s="4" customFormat="1" ht="24" customHeight="1">
      <c r="B12" s="32">
        <f t="array" ref="B12:H12">DaysAndWeeks+DATE(CalendarYear,1,1)-WEEKDAY(DATE(CalendarYear,1,1),(InicioDeLaSemana="lunes")+1)+29</f>
        <v>45684</v>
      </c>
      <c r="C12" s="32">
        <v>45685</v>
      </c>
      <c r="D12" s="32">
        <v>45686</v>
      </c>
      <c r="E12" s="32">
        <v>45687</v>
      </c>
      <c r="F12" s="32">
        <v>45688</v>
      </c>
      <c r="G12" s="32">
        <v>45689</v>
      </c>
      <c r="H12" s="32">
        <v>45690</v>
      </c>
    </row>
    <row r="13" spans="2:12" s="10" customFormat="1" ht="56.15" customHeight="1">
      <c r="B13" s="9"/>
      <c r="C13" s="9"/>
      <c r="D13" s="9"/>
      <c r="E13" s="9"/>
      <c r="F13" s="9"/>
      <c r="G13" s="9"/>
      <c r="H13" s="9"/>
    </row>
    <row r="14" spans="2:12" s="4" customFormat="1" ht="24" customHeight="1">
      <c r="B14" s="31">
        <f t="array" ref="B14:C14">DaysAndWeeks+DATE(CalendarYear,1,1)-WEEKDAY(DATE(CalendarYear,1,1),(InicioDeLaSemana="lunes")+1)+36</f>
        <v>45691</v>
      </c>
      <c r="C14" s="31">
        <v>45692</v>
      </c>
      <c r="D14" s="43" t="s">
        <v>0</v>
      </c>
      <c r="E14" s="43"/>
      <c r="F14" s="43"/>
      <c r="G14" s="43"/>
      <c r="H14" s="44"/>
    </row>
    <row r="15" spans="2:12" s="10" customFormat="1" ht="56.15" customHeight="1">
      <c r="B15" s="11"/>
      <c r="C15" s="11"/>
      <c r="D15" s="45"/>
      <c r="E15" s="45"/>
      <c r="F15" s="45"/>
      <c r="G15" s="45"/>
      <c r="H15" s="46"/>
    </row>
  </sheetData>
  <mergeCells count="4">
    <mergeCell ref="B2:D2"/>
    <mergeCell ref="D14:H14"/>
    <mergeCell ref="D15:H15"/>
    <mergeCell ref="K3:L3"/>
  </mergeCells>
  <phoneticPr fontId="2" type="noConversion"/>
  <conditionalFormatting sqref="B4:G4">
    <cfRule type="expression" dxfId="23" priority="23">
      <formula>DAY(B4)&gt;8</formula>
    </cfRule>
  </conditionalFormatting>
  <conditionalFormatting sqref="B12:H12 B14:C14">
    <cfRule type="expression" dxfId="22" priority="24">
      <formula>AND(DAY(B12)&gt;=1,DAY(B12)&lt;=15)</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L5" xr:uid="{00000000-0002-0000-0000-000000000000}">
      <formula1>"domingo, lunes"</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en la celda inferior." sqref="K4" xr:uid="{00000000-0002-0000-0000-000002000000}"/>
    <dataValidation allowBlank="1" showInputMessage="1" showErrorMessage="1" prompt="Seleccione el día de inicio de la semana en la celda inferior." sqref="L4" xr:uid="{00000000-0002-0000-0000-000003000000}"/>
    <dataValidation allowBlank="1" showInputMessage="1" showErrorMessage="1" prompt="Escriba el año en esta celda" sqref="K5" xr:uid="{00000000-0002-0000-0000-000004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L5, en esta hoja de cálculo." sqref="B3" xr:uid="{00000000-0002-0000-0000-000005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000-000006000000}"/>
    <dataValidation allowBlank="1" showInputMessage="1" showErrorMessage="1" prompt="El año de esta celda se actualiza automáticamente según el año especificado en la celda K5. El calendario siguiente incluye fechas de los meses anterior y posterior con un sombreado de fuente más claro." sqref="B2:D2" xr:uid="{00000000-0002-0000-0000-000007000000}"/>
    <dataValidation allowBlank="1" showInputMessage="1" showErrorMessage="1" prompt="El día de la semana se determinará automáticamente" sqref="C3:H3" xr:uid="{00000000-0002-0000-0000-000008000000}"/>
    <dataValidation allowBlank="1" showInputMessage="1" showErrorMessage="1" prompt="Las celdas de esta fila y las filas 7, 9, 11, 13 y 15 son para escribir notas diarias relacionadas con el día natural de la celda anterior." sqref="B5" xr:uid="{00000000-0002-0000-0000-000009000000}"/>
    <dataValidation allowBlank="1" showInputMessage="1" prompt="Escriba las notas del mes en esta celda." sqref="D15:H15" xr:uid="{00000000-0002-0000-0000-00000A000000}"/>
    <dataValidation allowBlank="1" showInputMessage="1" prompt="Escriba las notas del mes en la celda inferior." sqref="D14:H14" xr:uid="{00000000-0002-0000-0000-00000B000000}"/>
    <dataValidation allowBlank="1" showInputMessage="1" showErrorMessage="1" prompt="Escriba el año y seleccione el día de inicio del calendario en las celdas siguientes. Estas celdas de configuración del calendario no se imprimirán." sqref="K3" xr:uid="{00000000-0002-0000-0000-00000C000000}"/>
  </dataValidations>
  <printOptions horizontalCentered="1"/>
  <pageMargins left="0.25" right="0.25" top="0.5" bottom="0.5" header="0.3" footer="0.3"/>
  <pageSetup paperSize="9" scale="81" orientation="landscape" r:id="rId1"/>
  <headerFooter differentFirst="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"Octubre "&amp;CalendarYear</f>
        <v>Octubre 2025</v>
      </c>
      <c r="C2" s="58"/>
      <c r="D2" s="58"/>
      <c r="E2" s="2"/>
      <c r="F2" s="2"/>
      <c r="G2" s="2"/>
      <c r="H2" s="3"/>
    </row>
    <row r="3" spans="2:9" s="8" customFormat="1" ht="24" customHeight="1">
      <c r="B3" s="14" t="str">
        <f>InicioDeLaSemana</f>
        <v>lunes</v>
      </c>
      <c r="C3" s="15" t="str">
        <f t="shared" ref="C3:H3" si="0">TEXT(C4,"dddd")</f>
        <v>martes</v>
      </c>
      <c r="D3" s="15" t="str">
        <f t="shared" si="0"/>
        <v>miércoles</v>
      </c>
      <c r="E3" s="15" t="str">
        <f t="shared" si="0"/>
        <v>jueves</v>
      </c>
      <c r="F3" s="15" t="str">
        <f t="shared" si="0"/>
        <v>viernes</v>
      </c>
      <c r="G3" s="15" t="str">
        <f t="shared" si="0"/>
        <v>sábado</v>
      </c>
      <c r="H3" s="16" t="str">
        <f t="shared" si="0"/>
        <v>domingo</v>
      </c>
    </row>
    <row r="4" spans="2:9" s="4" customFormat="1" ht="24" customHeight="1">
      <c r="B4" s="33">
        <f t="array" ref="B4:H4">DaysAndWeeks+DATE(CalendarYear,10,1)-WEEKDAY(DATE(CalendarYear,10,1),(InicioDeLaSemana="lunes")+1)+1</f>
        <v>45929</v>
      </c>
      <c r="C4" s="33">
        <v>45930</v>
      </c>
      <c r="D4" s="33">
        <v>45931</v>
      </c>
      <c r="E4" s="33">
        <v>45932</v>
      </c>
      <c r="F4" s="33">
        <v>45933</v>
      </c>
      <c r="G4" s="33">
        <v>45934</v>
      </c>
      <c r="H4" s="33">
        <v>45935</v>
      </c>
    </row>
    <row r="5" spans="2:9" s="10" customFormat="1" ht="56.15" customHeight="1">
      <c r="B5" s="28"/>
      <c r="C5" s="28"/>
      <c r="D5" s="28"/>
      <c r="E5" s="28"/>
      <c r="F5" s="28"/>
      <c r="G5" s="28"/>
      <c r="H5" s="28"/>
    </row>
    <row r="6" spans="2:9" s="4" customFormat="1" ht="24" customHeight="1">
      <c r="B6" s="34">
        <f t="array" ref="B6:H6">DaysAndWeeks+DATE(CalendarYear,10,1)-WEEKDAY(DATE(CalendarYear,10,1),(InicioDeLaSemana="lunes")+1)+8</f>
        <v>45936</v>
      </c>
      <c r="C6" s="34">
        <v>45937</v>
      </c>
      <c r="D6" s="34">
        <v>45938</v>
      </c>
      <c r="E6" s="34">
        <v>45939</v>
      </c>
      <c r="F6" s="34">
        <v>45940</v>
      </c>
      <c r="G6" s="34">
        <v>45941</v>
      </c>
      <c r="H6" s="34">
        <v>45942</v>
      </c>
    </row>
    <row r="7" spans="2:9" s="10" customFormat="1" ht="56.15" customHeight="1">
      <c r="B7" s="27"/>
      <c r="C7" s="27"/>
      <c r="D7" s="27"/>
      <c r="E7" s="27"/>
      <c r="F7" s="27"/>
      <c r="G7" s="27"/>
      <c r="H7" s="27"/>
    </row>
    <row r="8" spans="2:9" s="4" customFormat="1" ht="24" customHeight="1">
      <c r="B8" s="35">
        <f t="array" ref="B8:H8">DaysAndWeeks+DATE(CalendarYear,10,1)-WEEKDAY(DATE(CalendarYear,10,1),(InicioDeLaSemana="lunes")+1)+15</f>
        <v>45943</v>
      </c>
      <c r="C8" s="35">
        <v>45944</v>
      </c>
      <c r="D8" s="35">
        <v>45945</v>
      </c>
      <c r="E8" s="35">
        <v>45946</v>
      </c>
      <c r="F8" s="35">
        <v>45947</v>
      </c>
      <c r="G8" s="35">
        <v>45948</v>
      </c>
      <c r="H8" s="35">
        <v>45949</v>
      </c>
    </row>
    <row r="9" spans="2:9" s="10" customFormat="1" ht="56.15" customHeight="1">
      <c r="B9" s="28"/>
      <c r="C9" s="28"/>
      <c r="D9" s="28"/>
      <c r="E9" s="28"/>
      <c r="F9" s="28"/>
      <c r="G9" s="28"/>
      <c r="H9" s="28"/>
    </row>
    <row r="10" spans="2:9" s="4" customFormat="1" ht="24" customHeight="1">
      <c r="B10" s="34">
        <f t="array" ref="B10:H10">DaysAndWeeks+DATE(CalendarYear,10,1)-WEEKDAY(DATE(CalendarYear,10,1),(InicioDeLaSemana="lunes")+1)+22</f>
        <v>45950</v>
      </c>
      <c r="C10" s="34">
        <v>45951</v>
      </c>
      <c r="D10" s="34">
        <v>45952</v>
      </c>
      <c r="E10" s="34">
        <v>45953</v>
      </c>
      <c r="F10" s="34">
        <v>45954</v>
      </c>
      <c r="G10" s="34">
        <v>45955</v>
      </c>
      <c r="H10" s="34">
        <v>45956</v>
      </c>
    </row>
    <row r="11" spans="2:9" s="10" customFormat="1" ht="56.15" customHeight="1">
      <c r="B11" s="27"/>
      <c r="C11" s="27"/>
      <c r="D11" s="27"/>
      <c r="E11" s="27"/>
      <c r="F11" s="27"/>
      <c r="G11" s="27"/>
      <c r="H11" s="27"/>
    </row>
    <row r="12" spans="2:9" s="4" customFormat="1" ht="24" customHeight="1">
      <c r="B12" s="35">
        <f t="array" ref="B12:H12">DaysAndWeeks+DATE(CalendarYear,10,1)-WEEKDAY(DATE(CalendarYear,10,1),(InicioDeLaSemana="lunes")+1)+29</f>
        <v>45957</v>
      </c>
      <c r="C12" s="35">
        <v>45958</v>
      </c>
      <c r="D12" s="35">
        <v>45959</v>
      </c>
      <c r="E12" s="35">
        <v>45960</v>
      </c>
      <c r="F12" s="35">
        <v>45961</v>
      </c>
      <c r="G12" s="35">
        <v>45962</v>
      </c>
      <c r="H12" s="35">
        <v>45963</v>
      </c>
    </row>
    <row r="13" spans="2:9" s="10" customFormat="1" ht="56.15" customHeight="1">
      <c r="B13" s="28"/>
      <c r="C13" s="28"/>
      <c r="D13" s="28"/>
      <c r="E13" s="28"/>
      <c r="F13" s="28"/>
      <c r="G13" s="28"/>
      <c r="H13" s="28"/>
    </row>
    <row r="14" spans="2:9" s="4" customFormat="1" ht="24" customHeight="1">
      <c r="B14" s="34">
        <f t="array" ref="B14:C14">DaysAndWeeks+DATE(CalendarYear,10,1)-WEEKDAY(DATE(CalendarYear,10,1),(InicioDeLaSemana="lunes")+1)+36</f>
        <v>45964</v>
      </c>
      <c r="C14" s="34">
        <v>45965</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5" priority="1">
      <formula>DAY(B4)&gt;8</formula>
    </cfRule>
  </conditionalFormatting>
  <conditionalFormatting sqref="B12:H12 B14:C14">
    <cfRule type="expression" dxfId="4" priority="2">
      <formula>AND(DAY(B12)&gt;=1,DAY(B12)&lt;=15)</formula>
    </cfRule>
  </conditionalFormatting>
  <dataValidations count="8">
    <dataValidation allowBlank="1" showInputMessage="1" showErrorMessage="1" prompt="El día de la semana se determinará automáticamente" sqref="C3:H3" xr:uid="{00000000-0002-0000-0900-000000000000}"/>
    <dataValidation allowBlank="1" showInputMessage="1" showErrorMessage="1" prompt="Calendario del mes de octubre" sqref="A1" xr:uid="{00000000-0002-0000-09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9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900-000003000000}"/>
    <dataValidation allowBlank="1" showInputMessage="1" prompt="Escriba las notas del mes en la celda inferior." sqref="D14:H14" xr:uid="{00000000-0002-0000-0900-000004000000}"/>
    <dataValidation allowBlank="1" showInputMessage="1" prompt="Escriba las notas del mes en esta celda." sqref="D15:H15" xr:uid="{00000000-0002-0000-0900-000005000000}"/>
    <dataValidation allowBlank="1" showInputMessage="1" showErrorMessage="1" prompt="Las celdas de esta fila y las filas 7, 9, 11, 13 y 15 son para escribir notas diarias relacionadas con el día natural de la celda anterior." sqref="B5" xr:uid="{00000000-0002-0000-09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900-000007000000}"/>
  </dataValidations>
  <printOptions horizontalCentered="1"/>
  <pageMargins left="0.25" right="0.25" top="0.5" bottom="0.5" header="0.3" footer="0.3"/>
  <pageSetup paperSize="9" scale="99" orientation="landscape" r:id="rId1"/>
  <headerFooter differentFirst="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"Noviembre "&amp;CalendarYear</f>
        <v>Noviembre 2025</v>
      </c>
      <c r="C2" s="58"/>
      <c r="D2" s="58"/>
      <c r="E2" s="2"/>
      <c r="F2" s="2"/>
      <c r="G2" s="2"/>
      <c r="H2" s="3"/>
    </row>
    <row r="3" spans="2:9" s="8" customFormat="1" ht="24" customHeight="1">
      <c r="B3" s="14" t="str">
        <f>InicioDeLaSemana</f>
        <v>lunes</v>
      </c>
      <c r="C3" s="15" t="str">
        <f t="shared" ref="C3:H3" si="0">TEXT(C4,"dddd")</f>
        <v>martes</v>
      </c>
      <c r="D3" s="15" t="str">
        <f t="shared" si="0"/>
        <v>miércoles</v>
      </c>
      <c r="E3" s="15" t="str">
        <f t="shared" si="0"/>
        <v>jueves</v>
      </c>
      <c r="F3" s="15" t="str">
        <f t="shared" si="0"/>
        <v>viernes</v>
      </c>
      <c r="G3" s="15" t="str">
        <f t="shared" si="0"/>
        <v>sábado</v>
      </c>
      <c r="H3" s="16" t="str">
        <f t="shared" si="0"/>
        <v>domingo</v>
      </c>
    </row>
    <row r="4" spans="2:9" s="4" customFormat="1" ht="24" customHeight="1">
      <c r="B4" s="33">
        <f t="array" ref="B4:H4">DaysAndWeeks+DATE(CalendarYear,11,1)-WEEKDAY(DATE(CalendarYear,11,1),(InicioDeLaSemana="lunes")+1)+1</f>
        <v>45957</v>
      </c>
      <c r="C4" s="33">
        <v>45958</v>
      </c>
      <c r="D4" s="33">
        <v>45959</v>
      </c>
      <c r="E4" s="33">
        <v>45960</v>
      </c>
      <c r="F4" s="33">
        <v>45961</v>
      </c>
      <c r="G4" s="33">
        <v>45962</v>
      </c>
      <c r="H4" s="33">
        <v>45963</v>
      </c>
    </row>
    <row r="5" spans="2:9" s="10" customFormat="1" ht="56.15" customHeight="1">
      <c r="B5" s="28"/>
      <c r="C5" s="28"/>
      <c r="D5" s="28"/>
      <c r="E5" s="28"/>
      <c r="F5" s="28"/>
      <c r="G5" s="28"/>
      <c r="H5" s="28"/>
    </row>
    <row r="6" spans="2:9" s="4" customFormat="1" ht="24" customHeight="1">
      <c r="B6" s="34">
        <f t="array" ref="B6:H6">DaysAndWeeks+DATE(CalendarYear,11,1)-WEEKDAY(DATE(CalendarYear,11,1),(InicioDeLaSemana="lunes")+1)+8</f>
        <v>45964</v>
      </c>
      <c r="C6" s="34">
        <v>45965</v>
      </c>
      <c r="D6" s="34">
        <v>45966</v>
      </c>
      <c r="E6" s="34">
        <v>45967</v>
      </c>
      <c r="F6" s="34">
        <v>45968</v>
      </c>
      <c r="G6" s="34">
        <v>45969</v>
      </c>
      <c r="H6" s="34">
        <v>45970</v>
      </c>
    </row>
    <row r="7" spans="2:9" s="10" customFormat="1" ht="56.15" customHeight="1">
      <c r="B7" s="27"/>
      <c r="C7" s="27"/>
      <c r="D7" s="27"/>
      <c r="E7" s="27"/>
      <c r="F7" s="27"/>
      <c r="G7" s="27"/>
      <c r="H7" s="27"/>
    </row>
    <row r="8" spans="2:9" s="4" customFormat="1" ht="24" customHeight="1">
      <c r="B8" s="35">
        <f t="array" ref="B8:H8">DaysAndWeeks+DATE(CalendarYear,11,1)-WEEKDAY(DATE(CalendarYear,11,1),(InicioDeLaSemana="lunes")+1)+15</f>
        <v>45971</v>
      </c>
      <c r="C8" s="35">
        <v>45972</v>
      </c>
      <c r="D8" s="35">
        <v>45973</v>
      </c>
      <c r="E8" s="35">
        <v>45974</v>
      </c>
      <c r="F8" s="35">
        <v>45975</v>
      </c>
      <c r="G8" s="35">
        <v>45976</v>
      </c>
      <c r="H8" s="35">
        <v>45977</v>
      </c>
    </row>
    <row r="9" spans="2:9" s="10" customFormat="1" ht="56.15" customHeight="1">
      <c r="B9" s="28"/>
      <c r="C9" s="28"/>
      <c r="D9" s="28"/>
      <c r="E9" s="28"/>
      <c r="F9" s="28"/>
      <c r="G9" s="28"/>
      <c r="H9" s="28"/>
    </row>
    <row r="10" spans="2:9" s="4" customFormat="1" ht="24" customHeight="1">
      <c r="B10" s="34">
        <f t="array" ref="B10:H10">DaysAndWeeks+DATE(CalendarYear,11,1)-WEEKDAY(DATE(CalendarYear,11,1),(InicioDeLaSemana="lunes")+1)+22</f>
        <v>45978</v>
      </c>
      <c r="C10" s="34">
        <v>45979</v>
      </c>
      <c r="D10" s="34">
        <v>45980</v>
      </c>
      <c r="E10" s="34">
        <v>45981</v>
      </c>
      <c r="F10" s="34">
        <v>45982</v>
      </c>
      <c r="G10" s="34">
        <v>45983</v>
      </c>
      <c r="H10" s="34">
        <v>45984</v>
      </c>
    </row>
    <row r="11" spans="2:9" s="10" customFormat="1" ht="56.15" customHeight="1">
      <c r="B11" s="27"/>
      <c r="C11" s="27"/>
      <c r="D11" s="27"/>
      <c r="E11" s="27"/>
      <c r="F11" s="27"/>
      <c r="G11" s="27"/>
      <c r="H11" s="27"/>
    </row>
    <row r="12" spans="2:9" s="4" customFormat="1" ht="24" customHeight="1">
      <c r="B12" s="35">
        <f t="array" ref="B12:H12">DaysAndWeeks+DATE(CalendarYear,11,1)-WEEKDAY(DATE(CalendarYear,11,1),(InicioDeLaSemana="lunes")+1)+29</f>
        <v>45985</v>
      </c>
      <c r="C12" s="35">
        <v>45986</v>
      </c>
      <c r="D12" s="35">
        <v>45987</v>
      </c>
      <c r="E12" s="35">
        <v>45988</v>
      </c>
      <c r="F12" s="35">
        <v>45989</v>
      </c>
      <c r="G12" s="35">
        <v>45990</v>
      </c>
      <c r="H12" s="35">
        <v>45991</v>
      </c>
    </row>
    <row r="13" spans="2:9" s="10" customFormat="1" ht="56.15" customHeight="1">
      <c r="B13" s="28"/>
      <c r="C13" s="28"/>
      <c r="D13" s="28"/>
      <c r="E13" s="28"/>
      <c r="F13" s="28"/>
      <c r="G13" s="28"/>
      <c r="H13" s="28"/>
    </row>
    <row r="14" spans="2:9" s="4" customFormat="1" ht="24" customHeight="1">
      <c r="B14" s="34">
        <f t="array" ref="B14:C14">DaysAndWeeks+DATE(CalendarYear,11,1)-WEEKDAY(DATE(CalendarYear,11,1),(InicioDeLaSemana="lunes")+1)+36</f>
        <v>45992</v>
      </c>
      <c r="C14" s="34">
        <v>45993</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3" priority="1">
      <formula>DAY(B4)&gt;8</formula>
    </cfRule>
  </conditionalFormatting>
  <conditionalFormatting sqref="B12:H12 B14:C14">
    <cfRule type="expression" dxfId="2" priority="2">
      <formula>AND(DAY(B12)&gt;=1,DAY(B12)&lt;=15)</formula>
    </cfRule>
  </conditionalFormatting>
  <dataValidations count="8">
    <dataValidation allowBlank="1" showInputMessage="1" showErrorMessage="1" prompt="El día de la semana se determinará automáticamente" sqref="C3:H3" xr:uid="{00000000-0002-0000-0A00-000000000000}"/>
    <dataValidation allowBlank="1" showInputMessage="1" showErrorMessage="1" prompt="Calendario del mes de noviembre" sqref="A1" xr:uid="{00000000-0002-0000-0A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A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A00-000003000000}"/>
    <dataValidation allowBlank="1" showInputMessage="1" showErrorMessage="1" prompt="Las celdas de esta fila y las filas 7, 9, 11, 13 y 15 son para escribir notas diarias relacionadas con el día natural de la celda anterior." sqref="B5" xr:uid="{00000000-0002-0000-0A00-000004000000}"/>
    <dataValidation allowBlank="1" showInputMessage="1" prompt="Escriba las notas del mes en esta celda." sqref="D15:H15" xr:uid="{00000000-0002-0000-0A00-000005000000}"/>
    <dataValidation allowBlank="1" showInputMessage="1" prompt="Escriba las notas del mes en la celda inferior." sqref="D14:H14"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A00-000007000000}"/>
  </dataValidations>
  <printOptions horizontalCentered="1"/>
  <pageMargins left="0.25" right="0.25" top="0.5" bottom="0.5" header="0.3" footer="0.3"/>
  <pageSetup paperSize="9" scale="99" orientation="landscape" r:id="rId1"/>
  <headerFooter differentFirst="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8"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2" t="str">
        <f>"Diciembre "&amp;CalendarYear</f>
        <v>Diciembre 2025</v>
      </c>
      <c r="C2" s="42"/>
      <c r="D2" s="42"/>
      <c r="E2" s="2"/>
      <c r="F2" s="2"/>
      <c r="G2" s="2"/>
      <c r="H2" s="3"/>
    </row>
    <row r="3" spans="2:9" s="8" customFormat="1" ht="24" customHeight="1">
      <c r="B3" s="5" t="str">
        <f>InicioDeLaSemana</f>
        <v>lunes</v>
      </c>
      <c r="C3" s="6" t="str">
        <f t="shared" ref="C3:H3" si="0">TEXT(C4,"dddd")</f>
        <v>martes</v>
      </c>
      <c r="D3" s="6" t="str">
        <f t="shared" si="0"/>
        <v>miércoles</v>
      </c>
      <c r="E3" s="6" t="str">
        <f t="shared" si="0"/>
        <v>jueves</v>
      </c>
      <c r="F3" s="6" t="str">
        <f t="shared" si="0"/>
        <v>viernes</v>
      </c>
      <c r="G3" s="6" t="str">
        <f t="shared" si="0"/>
        <v>sábado</v>
      </c>
      <c r="H3" s="7" t="str">
        <f t="shared" si="0"/>
        <v>domingo</v>
      </c>
    </row>
    <row r="4" spans="2:9" s="4" customFormat="1" ht="24" customHeight="1">
      <c r="B4" s="29">
        <f t="array" ref="B4:H4">DaysAndWeeks+DATE(CalendarYear,12,1)-WEEKDAY(DATE(CalendarYear,12,1),(InicioDeLaSemana="lunes")+1)+1</f>
        <v>45992</v>
      </c>
      <c r="C4" s="29">
        <v>45993</v>
      </c>
      <c r="D4" s="29">
        <v>45994</v>
      </c>
      <c r="E4" s="29">
        <v>45995</v>
      </c>
      <c r="F4" s="29">
        <v>45996</v>
      </c>
      <c r="G4" s="29">
        <v>45997</v>
      </c>
      <c r="H4" s="30">
        <v>45998</v>
      </c>
    </row>
    <row r="5" spans="2:9" s="10" customFormat="1" ht="56.15" customHeight="1">
      <c r="B5" s="9"/>
      <c r="C5" s="9"/>
      <c r="D5" s="9"/>
      <c r="E5" s="9"/>
      <c r="F5" s="9"/>
      <c r="G5" s="9"/>
      <c r="H5" s="9"/>
    </row>
    <row r="6" spans="2:9" s="4" customFormat="1" ht="24" customHeight="1">
      <c r="B6" s="31">
        <f t="array" ref="B6:H6">DaysAndWeeks+DATE(CalendarYear,12,1)-WEEKDAY(DATE(CalendarYear,12,1),(InicioDeLaSemana="lunes")+1)+8</f>
        <v>45999</v>
      </c>
      <c r="C6" s="31">
        <v>46000</v>
      </c>
      <c r="D6" s="31">
        <v>46001</v>
      </c>
      <c r="E6" s="31">
        <v>46002</v>
      </c>
      <c r="F6" s="31">
        <v>46003</v>
      </c>
      <c r="G6" s="31">
        <v>46004</v>
      </c>
      <c r="H6" s="31">
        <v>46005</v>
      </c>
    </row>
    <row r="7" spans="2:9" s="10" customFormat="1" ht="56.15" customHeight="1">
      <c r="B7" s="11"/>
      <c r="C7" s="11"/>
      <c r="D7" s="11"/>
      <c r="E7" s="11"/>
      <c r="F7" s="11"/>
      <c r="G7" s="11"/>
      <c r="H7" s="11"/>
    </row>
    <row r="8" spans="2:9" s="4" customFormat="1" ht="24" customHeight="1">
      <c r="B8" s="32">
        <f t="array" ref="B8:H8">DaysAndWeeks+DATE(CalendarYear,12,1)-WEEKDAY(DATE(CalendarYear,12,1),(InicioDeLaSemana="lunes")+1)+15</f>
        <v>46006</v>
      </c>
      <c r="C8" s="32">
        <v>46007</v>
      </c>
      <c r="D8" s="32">
        <v>46008</v>
      </c>
      <c r="E8" s="32">
        <v>46009</v>
      </c>
      <c r="F8" s="32">
        <v>46010</v>
      </c>
      <c r="G8" s="32">
        <v>46011</v>
      </c>
      <c r="H8" s="32">
        <v>46012</v>
      </c>
    </row>
    <row r="9" spans="2:9" s="10" customFormat="1" ht="56.15" customHeight="1">
      <c r="B9" s="9"/>
      <c r="C9" s="9"/>
      <c r="D9" s="9"/>
      <c r="E9" s="9"/>
      <c r="F9" s="9"/>
      <c r="G9" s="9"/>
      <c r="H9" s="9"/>
    </row>
    <row r="10" spans="2:9" s="4" customFormat="1" ht="24" customHeight="1">
      <c r="B10" s="31">
        <f t="array" ref="B10:H10">DaysAndWeeks+DATE(CalendarYear,12,1)-WEEKDAY(DATE(CalendarYear,12,1),(InicioDeLaSemana="lunes")+1)+22</f>
        <v>46013</v>
      </c>
      <c r="C10" s="31">
        <v>46014</v>
      </c>
      <c r="D10" s="31">
        <v>46015</v>
      </c>
      <c r="E10" s="31">
        <v>46016</v>
      </c>
      <c r="F10" s="31">
        <v>46017</v>
      </c>
      <c r="G10" s="31">
        <v>46018</v>
      </c>
      <c r="H10" s="31">
        <v>46019</v>
      </c>
    </row>
    <row r="11" spans="2:9" s="10" customFormat="1" ht="56.15" customHeight="1">
      <c r="B11" s="11"/>
      <c r="C11" s="11"/>
      <c r="D11" s="11"/>
      <c r="E11" s="11"/>
      <c r="F11" s="11"/>
      <c r="G11" s="11"/>
      <c r="H11" s="11"/>
    </row>
    <row r="12" spans="2:9" s="4" customFormat="1" ht="24" customHeight="1">
      <c r="B12" s="32">
        <f t="array" ref="B12:H12">DaysAndWeeks+DATE(CalendarYear,12,1)-WEEKDAY(DATE(CalendarYear,12,1),(InicioDeLaSemana="lunes")+1)+29</f>
        <v>46020</v>
      </c>
      <c r="C12" s="32">
        <v>46021</v>
      </c>
      <c r="D12" s="32">
        <v>46022</v>
      </c>
      <c r="E12" s="32">
        <v>46023</v>
      </c>
      <c r="F12" s="32">
        <v>46024</v>
      </c>
      <c r="G12" s="32">
        <v>46025</v>
      </c>
      <c r="H12" s="32">
        <v>46026</v>
      </c>
    </row>
    <row r="13" spans="2:9" s="10" customFormat="1" ht="56.15" customHeight="1">
      <c r="B13" s="9"/>
      <c r="C13" s="9"/>
      <c r="D13" s="9"/>
      <c r="E13" s="9"/>
      <c r="F13" s="9"/>
      <c r="G13" s="9"/>
      <c r="H13" s="9"/>
    </row>
    <row r="14" spans="2:9" s="4" customFormat="1" ht="24" customHeight="1">
      <c r="B14" s="31">
        <f t="array" ref="B14:C14">DaysAndWeeks+DATE(CalendarYear,12,1)-WEEKDAY(DATE(CalendarYear,12,1),(InicioDeLaSemana="lunes")+1)+36</f>
        <v>46027</v>
      </c>
      <c r="C14" s="31">
        <v>46028</v>
      </c>
      <c r="D14" s="43" t="s">
        <v>0</v>
      </c>
      <c r="E14" s="43"/>
      <c r="F14" s="43"/>
      <c r="G14" s="43"/>
      <c r="H14" s="44"/>
    </row>
    <row r="15" spans="2:9" s="10" customFormat="1" ht="56.15" customHeight="1">
      <c r="B15" s="11"/>
      <c r="C15" s="11"/>
      <c r="D15" s="45"/>
      <c r="E15" s="45"/>
      <c r="F15" s="45"/>
      <c r="G15" s="45"/>
      <c r="H15" s="46"/>
    </row>
  </sheetData>
  <mergeCells count="3">
    <mergeCell ref="B2:D2"/>
    <mergeCell ref="D14:H14"/>
    <mergeCell ref="D15:H15"/>
  </mergeCells>
  <phoneticPr fontId="33"/>
  <conditionalFormatting sqref="B4:G4">
    <cfRule type="expression" dxfId="1" priority="1">
      <formula>DAY(B4)&gt;8</formula>
    </cfRule>
  </conditionalFormatting>
  <conditionalFormatting sqref="B12:H12 B14:C14">
    <cfRule type="expression" dxfId="0" priority="2">
      <formula>AND(DAY(B12)&gt;=1,DAY(B12)&lt;=15)</formula>
    </cfRule>
  </conditionalFormatting>
  <dataValidations count="8">
    <dataValidation allowBlank="1" showInputMessage="1" showErrorMessage="1" prompt="El día de la semana se determinará automáticamente" sqref="C3:H3" xr:uid="{00000000-0002-0000-0B00-000000000000}"/>
    <dataValidation allowBlank="1" showInputMessage="1" showErrorMessage="1" prompt="Calendario del mes de diciembre" sqref="A1" xr:uid="{00000000-0002-0000-0B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B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B00-000003000000}"/>
    <dataValidation allowBlank="1" showInputMessage="1" prompt="Escriba las notas del mes en la celda inferior." sqref="D14:H14" xr:uid="{00000000-0002-0000-0B00-000004000000}"/>
    <dataValidation allowBlank="1" showInputMessage="1" prompt="Escriba las notas del mes en esta celda." sqref="D15:H15" xr:uid="{00000000-0002-0000-0B00-000005000000}"/>
    <dataValidation allowBlank="1" showInputMessage="1" showErrorMessage="1" prompt="Las celdas de esta fila y las filas 7, 9, 11, 13 y 15 son para escribir notas diarias relacionadas con el día natural de la celda anterior." sqref="B5" xr:uid="{00000000-0002-0000-0B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B00-000007000000}"/>
  </dataValidations>
  <printOptions horizontalCentered="1"/>
  <pageMargins left="0.25" right="0.25" top="0.5" bottom="0.5" header="0.3" footer="0.3"/>
  <pageSetup paperSize="9" scale="99" orientation="landscape"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2" t="str">
        <f>"Febrero "&amp;CalendarYear</f>
        <v>Febrero 2025</v>
      </c>
      <c r="C2" s="42"/>
      <c r="D2" s="42"/>
      <c r="E2" s="2"/>
      <c r="F2" s="2"/>
      <c r="G2" s="2"/>
      <c r="H2" s="3"/>
    </row>
    <row r="3" spans="2:9" s="8" customFormat="1" ht="24" customHeight="1">
      <c r="B3" s="5" t="str">
        <f>InicioDeLaSemana</f>
        <v>lunes</v>
      </c>
      <c r="C3" s="6" t="str">
        <f t="shared" ref="C3:H3" si="0">TEXT(C4,"dddd")</f>
        <v>martes</v>
      </c>
      <c r="D3" s="6" t="str">
        <f t="shared" si="0"/>
        <v>miércoles</v>
      </c>
      <c r="E3" s="6" t="str">
        <f t="shared" si="0"/>
        <v>jueves</v>
      </c>
      <c r="F3" s="6" t="str">
        <f t="shared" si="0"/>
        <v>viernes</v>
      </c>
      <c r="G3" s="6" t="str">
        <f t="shared" si="0"/>
        <v>sábado</v>
      </c>
      <c r="H3" s="7" t="str">
        <f t="shared" si="0"/>
        <v>domingo</v>
      </c>
    </row>
    <row r="4" spans="2:9" s="4" customFormat="1" ht="24" customHeight="1">
      <c r="B4" s="29">
        <f t="array" ref="B4:H4">DaysAndWeeks+DATE(CalendarYear,2,1)-WEEKDAY(DATE(CalendarYear,2,1),(InicioDeLaSemana="lunes")+1)+1</f>
        <v>45684</v>
      </c>
      <c r="C4" s="29">
        <v>45685</v>
      </c>
      <c r="D4" s="29">
        <v>45686</v>
      </c>
      <c r="E4" s="29">
        <v>45687</v>
      </c>
      <c r="F4" s="29">
        <v>45688</v>
      </c>
      <c r="G4" s="29">
        <v>45689</v>
      </c>
      <c r="H4" s="30">
        <v>45690</v>
      </c>
    </row>
    <row r="5" spans="2:9" s="10" customFormat="1" ht="56.15" customHeight="1">
      <c r="B5" s="9"/>
      <c r="C5" s="9"/>
      <c r="D5" s="9"/>
      <c r="E5" s="9"/>
      <c r="F5" s="9"/>
      <c r="G5" s="9"/>
      <c r="H5" s="9"/>
    </row>
    <row r="6" spans="2:9" s="4" customFormat="1" ht="24" customHeight="1">
      <c r="B6" s="31">
        <f t="array" ref="B6:H6">DaysAndWeeks+DATE(CalendarYear,2,1)-WEEKDAY(DATE(CalendarYear,2,1),(InicioDeLaSemana="lunes")+1)+8</f>
        <v>45691</v>
      </c>
      <c r="C6" s="31">
        <v>45692</v>
      </c>
      <c r="D6" s="31">
        <v>45693</v>
      </c>
      <c r="E6" s="31">
        <v>45694</v>
      </c>
      <c r="F6" s="31">
        <v>45695</v>
      </c>
      <c r="G6" s="31">
        <v>45696</v>
      </c>
      <c r="H6" s="31">
        <v>45697</v>
      </c>
    </row>
    <row r="7" spans="2:9" s="10" customFormat="1" ht="56.15" customHeight="1">
      <c r="B7" s="11"/>
      <c r="C7" s="11"/>
      <c r="D7" s="11"/>
      <c r="E7" s="11"/>
      <c r="F7" s="11"/>
      <c r="G7" s="11"/>
      <c r="H7" s="11"/>
    </row>
    <row r="8" spans="2:9" s="4" customFormat="1" ht="24" customHeight="1">
      <c r="B8" s="32">
        <f t="array" ref="B8:H8">DaysAndWeeks+DATE(CalendarYear,2,1)-WEEKDAY(DATE(CalendarYear,2,1),(InicioDeLaSemana="lunes")+1)+15</f>
        <v>45698</v>
      </c>
      <c r="C8" s="32">
        <v>45699</v>
      </c>
      <c r="D8" s="32">
        <v>45700</v>
      </c>
      <c r="E8" s="32">
        <v>45701</v>
      </c>
      <c r="F8" s="32">
        <v>45702</v>
      </c>
      <c r="G8" s="32">
        <v>45703</v>
      </c>
      <c r="H8" s="32">
        <v>45704</v>
      </c>
    </row>
    <row r="9" spans="2:9" s="10" customFormat="1" ht="56.15" customHeight="1">
      <c r="B9" s="9"/>
      <c r="C9" s="9"/>
      <c r="D9" s="9"/>
      <c r="E9" s="9"/>
      <c r="F9" s="9"/>
      <c r="G9" s="9"/>
      <c r="H9" s="9"/>
    </row>
    <row r="10" spans="2:9" s="4" customFormat="1" ht="24" customHeight="1">
      <c r="B10" s="31">
        <f t="array" ref="B10:H10">DaysAndWeeks+DATE(CalendarYear,2,1)-WEEKDAY(DATE(CalendarYear,2,1),(InicioDeLaSemana="lunes")+1)+22</f>
        <v>45705</v>
      </c>
      <c r="C10" s="31">
        <v>45706</v>
      </c>
      <c r="D10" s="31">
        <v>45707</v>
      </c>
      <c r="E10" s="31">
        <v>45708</v>
      </c>
      <c r="F10" s="31">
        <v>45709</v>
      </c>
      <c r="G10" s="31">
        <v>45710</v>
      </c>
      <c r="H10" s="31">
        <v>45711</v>
      </c>
    </row>
    <row r="11" spans="2:9" s="10" customFormat="1" ht="56.15" customHeight="1">
      <c r="B11" s="11"/>
      <c r="C11" s="11"/>
      <c r="D11" s="11"/>
      <c r="E11" s="11"/>
      <c r="F11" s="11"/>
      <c r="G11" s="11"/>
      <c r="H11" s="11"/>
    </row>
    <row r="12" spans="2:9" s="4" customFormat="1" ht="24" customHeight="1">
      <c r="B12" s="32">
        <f t="array" ref="B12:H12">DaysAndWeeks+DATE(CalendarYear,2,1)-WEEKDAY(DATE(CalendarYear,2,1),(InicioDeLaSemana="lunes")+1)+29</f>
        <v>45712</v>
      </c>
      <c r="C12" s="32">
        <v>45713</v>
      </c>
      <c r="D12" s="32">
        <v>45714</v>
      </c>
      <c r="E12" s="32">
        <v>45715</v>
      </c>
      <c r="F12" s="32">
        <v>45716</v>
      </c>
      <c r="G12" s="32">
        <v>45717</v>
      </c>
      <c r="H12" s="32">
        <v>45718</v>
      </c>
    </row>
    <row r="13" spans="2:9" s="10" customFormat="1" ht="56.15" customHeight="1">
      <c r="B13" s="9"/>
      <c r="C13" s="9"/>
      <c r="D13" s="9"/>
      <c r="E13" s="9"/>
      <c r="F13" s="9"/>
      <c r="G13" s="9"/>
      <c r="H13" s="9"/>
    </row>
    <row r="14" spans="2:9" s="4" customFormat="1" ht="24" customHeight="1">
      <c r="B14" s="31">
        <f t="array" ref="B14:C14">DaysAndWeeks+DATE(CalendarYear,2,1)-WEEKDAY(DATE(CalendarYear,2,1),(InicioDeLaSemana="lunes")+1)+36</f>
        <v>45719</v>
      </c>
      <c r="C14" s="31">
        <v>45720</v>
      </c>
      <c r="D14" s="43" t="s">
        <v>0</v>
      </c>
      <c r="E14" s="43"/>
      <c r="F14" s="43"/>
      <c r="G14" s="43"/>
      <c r="H14" s="44"/>
    </row>
    <row r="15" spans="2:9" s="10" customFormat="1" ht="56.15" customHeight="1">
      <c r="B15" s="11"/>
      <c r="C15" s="11"/>
      <c r="D15" s="45"/>
      <c r="E15" s="45"/>
      <c r="F15" s="45"/>
      <c r="G15" s="45"/>
      <c r="H15" s="46"/>
    </row>
  </sheetData>
  <mergeCells count="3">
    <mergeCell ref="B2:D2"/>
    <mergeCell ref="D14:H14"/>
    <mergeCell ref="D15:H15"/>
  </mergeCells>
  <phoneticPr fontId="33"/>
  <conditionalFormatting sqref="B4:G4">
    <cfRule type="expression" dxfId="21" priority="1">
      <formula>DAY(B4)&gt;8</formula>
    </cfRule>
  </conditionalFormatting>
  <conditionalFormatting sqref="B12:H12 B14:C14">
    <cfRule type="expression" dxfId="20" priority="2">
      <formula>AND(DAY(B12)&gt;=1,DAY(B12)&lt;=15)</formula>
    </cfRule>
  </conditionalFormatting>
  <dataValidations count="8">
    <dataValidation allowBlank="1" showInputMessage="1" showErrorMessage="1" prompt="El día de la semana se determinará automáticamente" sqref="C3:H3"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1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100-000002000000}"/>
    <dataValidation allowBlank="1" showInputMessage="1" showErrorMessage="1" prompt="Calendario del mes de febrero" sqref="A1" xr:uid="{00000000-0002-0000-0100-000003000000}"/>
    <dataValidation allowBlank="1" showInputMessage="1" prompt="Escriba las notas del mes en la celda inferior." sqref="D14:H14" xr:uid="{00000000-0002-0000-0100-000004000000}"/>
    <dataValidation allowBlank="1" showInputMessage="1" prompt="Escriba las notas del mes en esta celda." sqref="D15:H15" xr:uid="{00000000-0002-0000-0100-000005000000}"/>
    <dataValidation allowBlank="1" showInputMessage="1" showErrorMessage="1" prompt="Las celdas de esta fila y las filas 7, 9, 11, 13 y 15 son para escribir notas diarias relacionadas con el día natural de la celda anterior." sqref="B5" xr:uid="{00000000-0002-0000-01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100-000007000000}"/>
  </dataValidations>
  <printOptions horizontalCentered="1"/>
  <pageMargins left="0.25" right="0.25" top="0.5" bottom="0.5" header="0.3" footer="0.3"/>
  <pageSetup paperSize="9" scale="99" orientation="landscape" r:id="rId1"/>
  <headerFooter differentFirst="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"Marzo "&amp;CalendarYear</f>
        <v>Marzo 2025</v>
      </c>
      <c r="C2" s="48"/>
      <c r="D2" s="48"/>
      <c r="E2" s="2"/>
      <c r="F2" s="2"/>
      <c r="G2" s="2"/>
      <c r="H2" s="3"/>
    </row>
    <row r="3" spans="2:9" s="8" customFormat="1" ht="24" customHeight="1">
      <c r="B3" s="17" t="str">
        <f>InicioDeLaSemana</f>
        <v>lunes</v>
      </c>
      <c r="C3" s="18" t="str">
        <f t="shared" ref="C3:H3" si="0">TEXT(C4,"dddd")</f>
        <v>martes</v>
      </c>
      <c r="D3" s="18" t="str">
        <f t="shared" si="0"/>
        <v>miércoles</v>
      </c>
      <c r="E3" s="18" t="str">
        <f t="shared" si="0"/>
        <v>jueves</v>
      </c>
      <c r="F3" s="18" t="str">
        <f t="shared" si="0"/>
        <v>viernes</v>
      </c>
      <c r="G3" s="18" t="str">
        <f t="shared" si="0"/>
        <v>sábado</v>
      </c>
      <c r="H3" s="19" t="str">
        <f t="shared" si="0"/>
        <v>domingo</v>
      </c>
    </row>
    <row r="4" spans="2:9" s="4" customFormat="1" ht="24" customHeight="1">
      <c r="B4" s="39">
        <f t="array" ref="B4:H4">DaysAndWeeks+DATE(CalendarYear,3,1)-WEEKDAY(DATE(CalendarYear,3,1),(InicioDeLaSemana="lunes")+1)+1</f>
        <v>45712</v>
      </c>
      <c r="C4" s="39">
        <v>45713</v>
      </c>
      <c r="D4" s="39">
        <v>45714</v>
      </c>
      <c r="E4" s="39">
        <v>45715</v>
      </c>
      <c r="F4" s="39">
        <v>45716</v>
      </c>
      <c r="G4" s="39">
        <v>45717</v>
      </c>
      <c r="H4" s="39">
        <v>45718</v>
      </c>
    </row>
    <row r="5" spans="2:9" s="10" customFormat="1" ht="56.15" customHeight="1">
      <c r="B5" s="21"/>
      <c r="C5" s="21"/>
      <c r="D5" s="21"/>
      <c r="E5" s="21"/>
      <c r="F5" s="21"/>
      <c r="G5" s="21"/>
      <c r="H5" s="21"/>
    </row>
    <row r="6" spans="2:9" s="4" customFormat="1" ht="24" customHeight="1">
      <c r="B6" s="40">
        <f t="array" ref="B6:H6">DaysAndWeeks+DATE(CalendarYear,3,1)-WEEKDAY(DATE(CalendarYear,3,1),(InicioDeLaSemana="lunes")+1)+8</f>
        <v>45719</v>
      </c>
      <c r="C6" s="40">
        <v>45720</v>
      </c>
      <c r="D6" s="40">
        <v>45721</v>
      </c>
      <c r="E6" s="40">
        <v>45722</v>
      </c>
      <c r="F6" s="40">
        <v>45723</v>
      </c>
      <c r="G6" s="40">
        <v>45724</v>
      </c>
      <c r="H6" s="40">
        <v>45725</v>
      </c>
    </row>
    <row r="7" spans="2:9" s="10" customFormat="1" ht="56.15" customHeight="1">
      <c r="B7" s="20"/>
      <c r="C7" s="20"/>
      <c r="D7" s="20"/>
      <c r="E7" s="20"/>
      <c r="F7" s="20"/>
      <c r="G7" s="20"/>
      <c r="H7" s="20"/>
    </row>
    <row r="8" spans="2:9" s="4" customFormat="1" ht="24" customHeight="1">
      <c r="B8" s="41">
        <f t="array" ref="B8:H8">DaysAndWeeks+DATE(CalendarYear,3,1)-WEEKDAY(DATE(CalendarYear,3,1),(InicioDeLaSemana="lunes")+1)+15</f>
        <v>45726</v>
      </c>
      <c r="C8" s="41">
        <v>45727</v>
      </c>
      <c r="D8" s="41">
        <v>45728</v>
      </c>
      <c r="E8" s="41">
        <v>45729</v>
      </c>
      <c r="F8" s="41">
        <v>45730</v>
      </c>
      <c r="G8" s="41">
        <v>45731</v>
      </c>
      <c r="H8" s="41">
        <v>45732</v>
      </c>
    </row>
    <row r="9" spans="2:9" s="10" customFormat="1" ht="56.15" customHeight="1">
      <c r="B9" s="21"/>
      <c r="C9" s="21"/>
      <c r="D9" s="21"/>
      <c r="E9" s="21"/>
      <c r="F9" s="21"/>
      <c r="G9" s="21"/>
      <c r="H9" s="21"/>
    </row>
    <row r="10" spans="2:9" s="4" customFormat="1" ht="24" customHeight="1">
      <c r="B10" s="40">
        <f t="array" ref="B10:H10">DaysAndWeeks+DATE(CalendarYear,3,1)-WEEKDAY(DATE(CalendarYear,3,1),(InicioDeLaSemana="lunes")+1)+22</f>
        <v>45733</v>
      </c>
      <c r="C10" s="40">
        <v>45734</v>
      </c>
      <c r="D10" s="40">
        <v>45735</v>
      </c>
      <c r="E10" s="40">
        <v>45736</v>
      </c>
      <c r="F10" s="40">
        <v>45737</v>
      </c>
      <c r="G10" s="40">
        <v>45738</v>
      </c>
      <c r="H10" s="40">
        <v>45739</v>
      </c>
    </row>
    <row r="11" spans="2:9" s="10" customFormat="1" ht="56.15" customHeight="1">
      <c r="B11" s="20"/>
      <c r="C11" s="20"/>
      <c r="D11" s="20"/>
      <c r="E11" s="20"/>
      <c r="F11" s="20"/>
      <c r="G11" s="20"/>
      <c r="H11" s="20"/>
    </row>
    <row r="12" spans="2:9" s="4" customFormat="1" ht="24" customHeight="1">
      <c r="B12" s="41">
        <f t="array" ref="B12:H12">DaysAndWeeks+DATE(CalendarYear,3,1)-WEEKDAY(DATE(CalendarYear,3,1),(InicioDeLaSemana="lunes")+1)+29</f>
        <v>45740</v>
      </c>
      <c r="C12" s="41">
        <v>45741</v>
      </c>
      <c r="D12" s="41">
        <v>45742</v>
      </c>
      <c r="E12" s="41">
        <v>45743</v>
      </c>
      <c r="F12" s="41">
        <v>45744</v>
      </c>
      <c r="G12" s="41">
        <v>45745</v>
      </c>
      <c r="H12" s="41">
        <v>45746</v>
      </c>
    </row>
    <row r="13" spans="2:9" s="10" customFormat="1" ht="56.15" customHeight="1">
      <c r="B13" s="21"/>
      <c r="C13" s="21"/>
      <c r="D13" s="21"/>
      <c r="E13" s="21"/>
      <c r="F13" s="21"/>
      <c r="G13" s="21"/>
      <c r="H13" s="21"/>
    </row>
    <row r="14" spans="2:9" s="4" customFormat="1" ht="24" customHeight="1">
      <c r="B14" s="40">
        <f t="array" ref="B14:C14">DaysAndWeeks+DATE(CalendarYear,3,1)-WEEKDAY(DATE(CalendarYear,3,1),(InicioDeLaSemana="lunes")+1)+36</f>
        <v>45747</v>
      </c>
      <c r="C14" s="40">
        <v>45748</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9" priority="1">
      <formula>DAY(B4)&gt;8</formula>
    </cfRule>
  </conditionalFormatting>
  <conditionalFormatting sqref="B12:H12 B14:C14">
    <cfRule type="expression" dxfId="18" priority="2">
      <formula>AND(DAY(B12)&gt;=1,DAY(B12)&lt;=15)</formula>
    </cfRule>
  </conditionalFormatting>
  <dataValidations count="8">
    <dataValidation allowBlank="1" showInputMessage="1" showErrorMessage="1" prompt="Calendario del mes de marzo" sqref="A1" xr:uid="{00000000-0002-0000-02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200-000001000000}"/>
    <dataValidation allowBlank="1" showInputMessage="1" showErrorMessage="1" prompt="El día de la semana se determinará automáticamente" sqref="C3:H3" xr:uid="{00000000-0002-0000-02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200-000003000000}"/>
    <dataValidation allowBlank="1" showInputMessage="1" showErrorMessage="1" prompt="Las celdas de esta fila y las filas 7, 9, 11, 13 y 15 son para escribir notas diarias relacionadas con el día natural de la celda anterior." sqref="B5" xr:uid="{00000000-0002-0000-0200-000004000000}"/>
    <dataValidation allowBlank="1" showInputMessage="1" prompt="Escriba las notas del mes en esta celda." sqref="D15:H15" xr:uid="{00000000-0002-0000-0200-000005000000}"/>
    <dataValidation allowBlank="1" showInputMessage="1" prompt="Escriba las notas del mes en la celda inferior." sqref="D14:H14"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200-000007000000}"/>
  </dataValidations>
  <printOptions horizontalCentered="1"/>
  <pageMargins left="0.25" right="0.25" top="0.5" bottom="0.5" header="0.3" footer="0.3"/>
  <pageSetup paperSize="9" scale="99" orientation="landscape" r:id="rId1"/>
  <headerFooter differentFirst="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"Abril "&amp;CalendarYear</f>
        <v>Abril 2025</v>
      </c>
      <c r="C2" s="48"/>
      <c r="D2" s="48"/>
      <c r="E2" s="2"/>
      <c r="F2" s="2"/>
      <c r="G2" s="2"/>
      <c r="H2" s="3"/>
    </row>
    <row r="3" spans="2:9" s="8" customFormat="1" ht="24" customHeight="1">
      <c r="B3" s="17" t="str">
        <f>InicioDeLaSemana</f>
        <v>lunes</v>
      </c>
      <c r="C3" s="18" t="str">
        <f t="shared" ref="C3:H3" si="0">TEXT(C4,"dddd")</f>
        <v>martes</v>
      </c>
      <c r="D3" s="18" t="str">
        <f t="shared" si="0"/>
        <v>miércoles</v>
      </c>
      <c r="E3" s="18" t="str">
        <f t="shared" si="0"/>
        <v>jueves</v>
      </c>
      <c r="F3" s="18" t="str">
        <f t="shared" si="0"/>
        <v>viernes</v>
      </c>
      <c r="G3" s="18" t="str">
        <f t="shared" si="0"/>
        <v>sábado</v>
      </c>
      <c r="H3" s="19" t="str">
        <f t="shared" si="0"/>
        <v>domingo</v>
      </c>
    </row>
    <row r="4" spans="2:9" s="4" customFormat="1" ht="24" customHeight="1">
      <c r="B4" s="39">
        <f t="array" ref="B4:H4">DaysAndWeeks+DATE(CalendarYear,4,1)-WEEKDAY(DATE(CalendarYear,4,1),(InicioDeLaSemana="lunes")+1)+1</f>
        <v>45747</v>
      </c>
      <c r="C4" s="39">
        <v>45748</v>
      </c>
      <c r="D4" s="39">
        <v>45749</v>
      </c>
      <c r="E4" s="39">
        <v>45750</v>
      </c>
      <c r="F4" s="39">
        <v>45751</v>
      </c>
      <c r="G4" s="39">
        <v>45752</v>
      </c>
      <c r="H4" s="39">
        <v>45753</v>
      </c>
    </row>
    <row r="5" spans="2:9" s="10" customFormat="1" ht="56.15" customHeight="1">
      <c r="B5" s="21"/>
      <c r="C5" s="21"/>
      <c r="D5" s="21"/>
      <c r="E5" s="21"/>
      <c r="F5" s="21"/>
      <c r="G5" s="21"/>
      <c r="H5" s="21"/>
    </row>
    <row r="6" spans="2:9" s="4" customFormat="1" ht="24" customHeight="1">
      <c r="B6" s="40">
        <f t="array" ref="B6:H6">DaysAndWeeks+DATE(CalendarYear,4,1)-WEEKDAY(DATE(CalendarYear,4,1),(InicioDeLaSemana="lunes")+1)+8</f>
        <v>45754</v>
      </c>
      <c r="C6" s="40">
        <v>45755</v>
      </c>
      <c r="D6" s="40">
        <v>45756</v>
      </c>
      <c r="E6" s="40">
        <v>45757</v>
      </c>
      <c r="F6" s="40">
        <v>45758</v>
      </c>
      <c r="G6" s="40">
        <v>45759</v>
      </c>
      <c r="H6" s="40">
        <v>45760</v>
      </c>
    </row>
    <row r="7" spans="2:9" s="10" customFormat="1" ht="56.15" customHeight="1">
      <c r="B7" s="20"/>
      <c r="C7" s="20"/>
      <c r="D7" s="20"/>
      <c r="E7" s="20"/>
      <c r="F7" s="20"/>
      <c r="G7" s="20"/>
      <c r="H7" s="20"/>
    </row>
    <row r="8" spans="2:9" s="4" customFormat="1" ht="24" customHeight="1">
      <c r="B8" s="41">
        <f t="array" ref="B8:H8">DaysAndWeeks+DATE(CalendarYear,4,1)-WEEKDAY(DATE(CalendarYear,4,1),(InicioDeLaSemana="lunes")+1)+15</f>
        <v>45761</v>
      </c>
      <c r="C8" s="41">
        <v>45762</v>
      </c>
      <c r="D8" s="41">
        <v>45763</v>
      </c>
      <c r="E8" s="41">
        <v>45764</v>
      </c>
      <c r="F8" s="41">
        <v>45765</v>
      </c>
      <c r="G8" s="41">
        <v>45766</v>
      </c>
      <c r="H8" s="41">
        <v>45767</v>
      </c>
    </row>
    <row r="9" spans="2:9" s="10" customFormat="1" ht="56.15" customHeight="1">
      <c r="B9" s="21"/>
      <c r="C9" s="21"/>
      <c r="D9" s="21"/>
      <c r="E9" s="21"/>
      <c r="F9" s="21"/>
      <c r="G9" s="21"/>
      <c r="H9" s="21"/>
    </row>
    <row r="10" spans="2:9" s="4" customFormat="1" ht="24" customHeight="1">
      <c r="B10" s="40">
        <f t="array" ref="B10:H10">DaysAndWeeks+DATE(CalendarYear,4,1)-WEEKDAY(DATE(CalendarYear,4,1),(InicioDeLaSemana="lunes")+1)+22</f>
        <v>45768</v>
      </c>
      <c r="C10" s="40">
        <v>45769</v>
      </c>
      <c r="D10" s="40">
        <v>45770</v>
      </c>
      <c r="E10" s="40">
        <v>45771</v>
      </c>
      <c r="F10" s="40">
        <v>45772</v>
      </c>
      <c r="G10" s="40">
        <v>45773</v>
      </c>
      <c r="H10" s="40">
        <v>45774</v>
      </c>
    </row>
    <row r="11" spans="2:9" s="10" customFormat="1" ht="56.15" customHeight="1">
      <c r="B11" s="20"/>
      <c r="C11" s="20"/>
      <c r="D11" s="20"/>
      <c r="E11" s="20"/>
      <c r="F11" s="20"/>
      <c r="G11" s="20"/>
      <c r="H11" s="20"/>
    </row>
    <row r="12" spans="2:9" s="4" customFormat="1" ht="24" customHeight="1">
      <c r="B12" s="41">
        <f t="array" ref="B12:H12">DaysAndWeeks+DATE(CalendarYear,4,1)-WEEKDAY(DATE(CalendarYear,4,1),(InicioDeLaSemana="lunes")+1)+29</f>
        <v>45775</v>
      </c>
      <c r="C12" s="41">
        <v>45776</v>
      </c>
      <c r="D12" s="41">
        <v>45777</v>
      </c>
      <c r="E12" s="41">
        <v>45778</v>
      </c>
      <c r="F12" s="41">
        <v>45779</v>
      </c>
      <c r="G12" s="41">
        <v>45780</v>
      </c>
      <c r="H12" s="41">
        <v>45781</v>
      </c>
    </row>
    <row r="13" spans="2:9" s="10" customFormat="1" ht="56.15" customHeight="1">
      <c r="B13" s="21"/>
      <c r="C13" s="21"/>
      <c r="D13" s="21"/>
      <c r="E13" s="21"/>
      <c r="F13" s="21"/>
      <c r="G13" s="21"/>
      <c r="H13" s="21"/>
    </row>
    <row r="14" spans="2:9" s="4" customFormat="1" ht="24" customHeight="1">
      <c r="B14" s="40">
        <f t="array" ref="B14:C14">DaysAndWeeks+DATE(CalendarYear,4,1)-WEEKDAY(DATE(CalendarYear,4,1),(InicioDeLaSemana="lunes")+1)+36</f>
        <v>45782</v>
      </c>
      <c r="C14" s="40">
        <v>45783</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7" priority="1">
      <formula>DAY(B4)&gt;8</formula>
    </cfRule>
  </conditionalFormatting>
  <conditionalFormatting sqref="B12:H12 B14:C14">
    <cfRule type="expression" dxfId="16" priority="2">
      <formula>AND(DAY(B12)&gt;=1,DAY(B12)&lt;=15)</formula>
    </cfRule>
  </conditionalFormatting>
  <dataValidations count="8">
    <dataValidation allowBlank="1" showInputMessage="1" showErrorMessage="1" prompt="El día de la semana se determinará automáticamente" sqref="C3:H3"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300-000001000000}"/>
    <dataValidation allowBlank="1" showInputMessage="1" showErrorMessage="1" prompt="Calendario del mes de abril" sqref="A1" xr:uid="{00000000-0002-0000-03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300-000003000000}"/>
    <dataValidation allowBlank="1" showInputMessage="1" prompt="Escriba las notas del mes en la celda inferior." sqref="D14:H14" xr:uid="{00000000-0002-0000-0300-000004000000}"/>
    <dataValidation allowBlank="1" showInputMessage="1" prompt="Escriba las notas del mes en esta celda." sqref="D15:H15" xr:uid="{00000000-0002-0000-0300-000005000000}"/>
    <dataValidation allowBlank="1" showInputMessage="1" showErrorMessage="1" prompt="Las celdas de esta fila y las filas 7, 9, 11, 13 y 15 son para escribir notas diarias relacionadas con el día natural de la celda anterior." sqref="B5" xr:uid="{00000000-0002-0000-03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300-000007000000}"/>
  </dataValidations>
  <printOptions horizontalCentered="1"/>
  <pageMargins left="0.25" right="0.25" top="0.5" bottom="0.5" header="0.3" footer="0.3"/>
  <pageSetup paperSize="9" scale="99" orientation="landscape" r:id="rId1"/>
  <headerFooter differentFirst="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"Mayo "&amp;CalendarYear</f>
        <v>Mayo 2025</v>
      </c>
      <c r="C2" s="48"/>
      <c r="D2" s="48"/>
      <c r="E2" s="2"/>
      <c r="F2" s="2"/>
      <c r="G2" s="2"/>
      <c r="H2" s="3"/>
    </row>
    <row r="3" spans="2:9" s="8" customFormat="1" ht="24" customHeight="1">
      <c r="B3" s="17" t="str">
        <f>InicioDeLaSemana</f>
        <v>lunes</v>
      </c>
      <c r="C3" s="18" t="str">
        <f t="shared" ref="C3:H3" si="0">TEXT(C4,"dddd")</f>
        <v>martes</v>
      </c>
      <c r="D3" s="18" t="str">
        <f t="shared" si="0"/>
        <v>miércoles</v>
      </c>
      <c r="E3" s="18" t="str">
        <f t="shared" si="0"/>
        <v>jueves</v>
      </c>
      <c r="F3" s="18" t="str">
        <f t="shared" si="0"/>
        <v>viernes</v>
      </c>
      <c r="G3" s="18" t="str">
        <f t="shared" si="0"/>
        <v>sábado</v>
      </c>
      <c r="H3" s="19" t="str">
        <f t="shared" si="0"/>
        <v>domingo</v>
      </c>
    </row>
    <row r="4" spans="2:9" s="4" customFormat="1" ht="24" customHeight="1">
      <c r="B4" s="39">
        <f t="array" ref="B4:H4">DaysAndWeeks+DATE(CalendarYear,5,1)-WEEKDAY(DATE(CalendarYear,5,1),(InicioDeLaSemana="lunes")+1)+1</f>
        <v>45775</v>
      </c>
      <c r="C4" s="39">
        <v>45776</v>
      </c>
      <c r="D4" s="39">
        <v>45777</v>
      </c>
      <c r="E4" s="39">
        <v>45778</v>
      </c>
      <c r="F4" s="39">
        <v>45779</v>
      </c>
      <c r="G4" s="39">
        <v>45780</v>
      </c>
      <c r="H4" s="39">
        <v>45781</v>
      </c>
    </row>
    <row r="5" spans="2:9" s="10" customFormat="1" ht="56.15" customHeight="1">
      <c r="B5" s="21"/>
      <c r="C5" s="21"/>
      <c r="D5" s="21"/>
      <c r="E5" s="21"/>
      <c r="F5" s="21"/>
      <c r="G5" s="21"/>
      <c r="H5" s="21"/>
    </row>
    <row r="6" spans="2:9" s="4" customFormat="1" ht="24" customHeight="1">
      <c r="B6" s="40">
        <f t="array" ref="B6:H6">DaysAndWeeks+DATE(CalendarYear,5,1)-WEEKDAY(DATE(CalendarYear,5,1),(InicioDeLaSemana="lunes")+1)+8</f>
        <v>45782</v>
      </c>
      <c r="C6" s="40">
        <v>45783</v>
      </c>
      <c r="D6" s="40">
        <v>45784</v>
      </c>
      <c r="E6" s="40">
        <v>45785</v>
      </c>
      <c r="F6" s="40">
        <v>45786</v>
      </c>
      <c r="G6" s="40">
        <v>45787</v>
      </c>
      <c r="H6" s="40">
        <v>45788</v>
      </c>
    </row>
    <row r="7" spans="2:9" s="10" customFormat="1" ht="56.15" customHeight="1">
      <c r="B7" s="20"/>
      <c r="C7" s="20"/>
      <c r="D7" s="20"/>
      <c r="E7" s="20"/>
      <c r="F7" s="20"/>
      <c r="G7" s="20"/>
      <c r="H7" s="20"/>
    </row>
    <row r="8" spans="2:9" s="4" customFormat="1" ht="24" customHeight="1">
      <c r="B8" s="41">
        <f t="array" ref="B8:H8">DaysAndWeeks+DATE(CalendarYear,5,1)-WEEKDAY(DATE(CalendarYear,5,1),(InicioDeLaSemana="lunes")+1)+15</f>
        <v>45789</v>
      </c>
      <c r="C8" s="41">
        <v>45790</v>
      </c>
      <c r="D8" s="41">
        <v>45791</v>
      </c>
      <c r="E8" s="41">
        <v>45792</v>
      </c>
      <c r="F8" s="41">
        <v>45793</v>
      </c>
      <c r="G8" s="41">
        <v>45794</v>
      </c>
      <c r="H8" s="41">
        <v>45795</v>
      </c>
    </row>
    <row r="9" spans="2:9" s="10" customFormat="1" ht="56.15" customHeight="1">
      <c r="B9" s="21"/>
      <c r="C9" s="21"/>
      <c r="D9" s="21"/>
      <c r="E9" s="21"/>
      <c r="F9" s="21"/>
      <c r="G9" s="21"/>
      <c r="H9" s="21"/>
    </row>
    <row r="10" spans="2:9" s="4" customFormat="1" ht="24" customHeight="1">
      <c r="B10" s="40">
        <f t="array" ref="B10:H10">DaysAndWeeks+DATE(CalendarYear,5,1)-WEEKDAY(DATE(CalendarYear,5,1),(InicioDeLaSemana="lunes")+1)+22</f>
        <v>45796</v>
      </c>
      <c r="C10" s="40">
        <v>45797</v>
      </c>
      <c r="D10" s="40">
        <v>45798</v>
      </c>
      <c r="E10" s="40">
        <v>45799</v>
      </c>
      <c r="F10" s="40">
        <v>45800</v>
      </c>
      <c r="G10" s="40">
        <v>45801</v>
      </c>
      <c r="H10" s="40">
        <v>45802</v>
      </c>
    </row>
    <row r="11" spans="2:9" s="10" customFormat="1" ht="56.15" customHeight="1">
      <c r="B11" s="20"/>
      <c r="C11" s="20"/>
      <c r="D11" s="20"/>
      <c r="E11" s="20"/>
      <c r="F11" s="20"/>
      <c r="G11" s="20"/>
      <c r="H11" s="20"/>
    </row>
    <row r="12" spans="2:9" s="4" customFormat="1" ht="24" customHeight="1">
      <c r="B12" s="41">
        <f t="array" ref="B12:H12">DaysAndWeeks+DATE(CalendarYear,5,1)-WEEKDAY(DATE(CalendarYear,5,1),(InicioDeLaSemana="lunes")+1)+29</f>
        <v>45803</v>
      </c>
      <c r="C12" s="41">
        <v>45804</v>
      </c>
      <c r="D12" s="41">
        <v>45805</v>
      </c>
      <c r="E12" s="41">
        <v>45806</v>
      </c>
      <c r="F12" s="41">
        <v>45807</v>
      </c>
      <c r="G12" s="41">
        <v>45808</v>
      </c>
      <c r="H12" s="41">
        <v>45809</v>
      </c>
    </row>
    <row r="13" spans="2:9" s="10" customFormat="1" ht="56.15" customHeight="1">
      <c r="B13" s="21"/>
      <c r="C13" s="21"/>
      <c r="D13" s="21"/>
      <c r="E13" s="21"/>
      <c r="F13" s="21"/>
      <c r="G13" s="21"/>
      <c r="H13" s="21"/>
    </row>
    <row r="14" spans="2:9" s="4" customFormat="1" ht="24" customHeight="1">
      <c r="B14" s="40">
        <f t="array" ref="B14:C14">DaysAndWeeks+DATE(CalendarYear,5,1)-WEEKDAY(DATE(CalendarYear,5,1),(InicioDeLaSemana="lunes")+1)+36</f>
        <v>45810</v>
      </c>
      <c r="C14" s="40">
        <v>45811</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5" priority="1">
      <formula>DAY(B4)&gt;8</formula>
    </cfRule>
  </conditionalFormatting>
  <conditionalFormatting sqref="B12:H12 B14:C14">
    <cfRule type="expression" dxfId="14" priority="2">
      <formula>AND(DAY(B12)&gt;=1,DAY(B12)&lt;=15)</formula>
    </cfRule>
  </conditionalFormatting>
  <dataValidations count="8">
    <dataValidation allowBlank="1" showInputMessage="1" showErrorMessage="1" prompt="El día de la semana se determinará automáticamente" sqref="C3:H3"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400-000001000000}"/>
    <dataValidation allowBlank="1" showInputMessage="1" showErrorMessage="1" prompt="Calendario del mes de mayo" sqref="A1" xr:uid="{00000000-0002-0000-04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400-000003000000}"/>
    <dataValidation allowBlank="1" showInputMessage="1" showErrorMessage="1" prompt="Las celdas de esta fila y las filas 7, 9, 11, 13 y 15 son para escribir notas diarias relacionadas con el día natural de la celda anterior." sqref="B5" xr:uid="{00000000-0002-0000-0400-000004000000}"/>
    <dataValidation allowBlank="1" showInputMessage="1" prompt="Escriba las notas del mes en esta celda." sqref="D15:H15" xr:uid="{00000000-0002-0000-0400-000005000000}"/>
    <dataValidation allowBlank="1" showInputMessage="1" prompt="Escriba las notas del mes en la celda inferior." sqref="D14:H1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400-000007000000}"/>
  </dataValidations>
  <printOptions horizontalCentered="1"/>
  <pageMargins left="0.25" right="0.25" top="0.5" bottom="0.5" header="0.3" footer="0.3"/>
  <pageSetup paperSize="9" scale="99" orientation="landscape"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"Junio "&amp;CalendarYear</f>
        <v>Junio 2025</v>
      </c>
      <c r="C2" s="53"/>
      <c r="D2" s="53"/>
      <c r="E2" s="2"/>
      <c r="F2" s="2"/>
      <c r="G2" s="2"/>
      <c r="H2" s="3"/>
    </row>
    <row r="3" spans="2:9" s="8" customFormat="1" ht="24" customHeight="1">
      <c r="B3" s="22" t="str">
        <f>InicioDeLaSemana</f>
        <v>lunes</v>
      </c>
      <c r="C3" s="23" t="str">
        <f t="shared" ref="C3:H3" si="0">TEXT(C4,"dddd")</f>
        <v>martes</v>
      </c>
      <c r="D3" s="23" t="str">
        <f t="shared" si="0"/>
        <v>miércoles</v>
      </c>
      <c r="E3" s="23" t="str">
        <f t="shared" si="0"/>
        <v>jueves</v>
      </c>
      <c r="F3" s="23" t="str">
        <f t="shared" si="0"/>
        <v>viernes</v>
      </c>
      <c r="G3" s="23" t="str">
        <f t="shared" si="0"/>
        <v>sábado</v>
      </c>
      <c r="H3" s="24" t="str">
        <f t="shared" si="0"/>
        <v>domingo</v>
      </c>
    </row>
    <row r="4" spans="2:9" s="4" customFormat="1" ht="24" customHeight="1">
      <c r="B4" s="36">
        <f t="array" ref="B4:H4">DaysAndWeeks+DATE(CalendarYear,6,1)-WEEKDAY(DATE(CalendarYear,6,1),(InicioDeLaSemana="lunes")+1)+1</f>
        <v>45803</v>
      </c>
      <c r="C4" s="36">
        <v>45804</v>
      </c>
      <c r="D4" s="36">
        <v>45805</v>
      </c>
      <c r="E4" s="36">
        <v>45806</v>
      </c>
      <c r="F4" s="36">
        <v>45807</v>
      </c>
      <c r="G4" s="36">
        <v>45808</v>
      </c>
      <c r="H4" s="36">
        <v>45809</v>
      </c>
    </row>
    <row r="5" spans="2:9" s="10" customFormat="1" ht="56.15" customHeight="1">
      <c r="B5" s="26"/>
      <c r="C5" s="26"/>
      <c r="D5" s="26"/>
      <c r="E5" s="26"/>
      <c r="F5" s="26"/>
      <c r="G5" s="26"/>
      <c r="H5" s="26"/>
    </row>
    <row r="6" spans="2:9" s="4" customFormat="1" ht="24" customHeight="1">
      <c r="B6" s="37">
        <f t="array" ref="B6:H6">DaysAndWeeks+DATE(CalendarYear,6,1)-WEEKDAY(DATE(CalendarYear,6,1),(InicioDeLaSemana="lunes")+1)+8</f>
        <v>45810</v>
      </c>
      <c r="C6" s="37">
        <v>45811</v>
      </c>
      <c r="D6" s="37">
        <v>45812</v>
      </c>
      <c r="E6" s="37">
        <v>45813</v>
      </c>
      <c r="F6" s="37">
        <v>45814</v>
      </c>
      <c r="G6" s="37">
        <v>45815</v>
      </c>
      <c r="H6" s="37">
        <v>45816</v>
      </c>
    </row>
    <row r="7" spans="2:9" s="10" customFormat="1" ht="56.15" customHeight="1">
      <c r="B7" s="25"/>
      <c r="C7" s="25"/>
      <c r="D7" s="25"/>
      <c r="E7" s="25"/>
      <c r="F7" s="25"/>
      <c r="G7" s="25"/>
      <c r="H7" s="25"/>
    </row>
    <row r="8" spans="2:9" s="4" customFormat="1" ht="24" customHeight="1">
      <c r="B8" s="38">
        <f t="array" ref="B8:H8">DaysAndWeeks+DATE(CalendarYear,6,1)-WEEKDAY(DATE(CalendarYear,6,1),(InicioDeLaSemana="lunes")+1)+15</f>
        <v>45817</v>
      </c>
      <c r="C8" s="38">
        <v>45818</v>
      </c>
      <c r="D8" s="38">
        <v>45819</v>
      </c>
      <c r="E8" s="38">
        <v>45820</v>
      </c>
      <c r="F8" s="38">
        <v>45821</v>
      </c>
      <c r="G8" s="38">
        <v>45822</v>
      </c>
      <c r="H8" s="38">
        <v>45823</v>
      </c>
    </row>
    <row r="9" spans="2:9" s="10" customFormat="1" ht="56.15" customHeight="1">
      <c r="B9" s="26"/>
      <c r="C9" s="26"/>
      <c r="D9" s="26"/>
      <c r="E9" s="26"/>
      <c r="F9" s="26"/>
      <c r="G9" s="26"/>
      <c r="H9" s="26"/>
    </row>
    <row r="10" spans="2:9" s="4" customFormat="1" ht="24" customHeight="1">
      <c r="B10" s="37">
        <f t="array" ref="B10:H10">DaysAndWeeks+DATE(CalendarYear,6,1)-WEEKDAY(DATE(CalendarYear,6,1),(InicioDeLaSemana="lunes")+1)+22</f>
        <v>45824</v>
      </c>
      <c r="C10" s="37">
        <v>45825</v>
      </c>
      <c r="D10" s="37">
        <v>45826</v>
      </c>
      <c r="E10" s="37">
        <v>45827</v>
      </c>
      <c r="F10" s="37">
        <v>45828</v>
      </c>
      <c r="G10" s="37">
        <v>45829</v>
      </c>
      <c r="H10" s="37">
        <v>45830</v>
      </c>
    </row>
    <row r="11" spans="2:9" s="10" customFormat="1" ht="56.15" customHeight="1">
      <c r="B11" s="25"/>
      <c r="C11" s="25"/>
      <c r="D11" s="25"/>
      <c r="E11" s="25"/>
      <c r="F11" s="25"/>
      <c r="G11" s="25"/>
      <c r="H11" s="25"/>
    </row>
    <row r="12" spans="2:9" s="4" customFormat="1" ht="24" customHeight="1">
      <c r="B12" s="38">
        <f t="array" ref="B12:H12">DaysAndWeeks+DATE(CalendarYear,6,1)-WEEKDAY(DATE(CalendarYear,6,1),(InicioDeLaSemana="lunes")+1)+29</f>
        <v>45831</v>
      </c>
      <c r="C12" s="38">
        <v>45832</v>
      </c>
      <c r="D12" s="38">
        <v>45833</v>
      </c>
      <c r="E12" s="38">
        <v>45834</v>
      </c>
      <c r="F12" s="38">
        <v>45835</v>
      </c>
      <c r="G12" s="38">
        <v>45836</v>
      </c>
      <c r="H12" s="38">
        <v>45837</v>
      </c>
    </row>
    <row r="13" spans="2:9" s="10" customFormat="1" ht="56.15" customHeight="1">
      <c r="B13" s="26"/>
      <c r="C13" s="26"/>
      <c r="D13" s="26"/>
      <c r="E13" s="26"/>
      <c r="F13" s="26"/>
      <c r="G13" s="26"/>
      <c r="H13" s="26"/>
    </row>
    <row r="14" spans="2:9" s="4" customFormat="1" ht="24" customHeight="1">
      <c r="B14" s="37">
        <f t="array" ref="B14:C14">DaysAndWeeks+DATE(CalendarYear,6,1)-WEEKDAY(DATE(CalendarYear,6,1),(InicioDeLaSemana="lunes")+1)+36</f>
        <v>45838</v>
      </c>
      <c r="C14" s="37">
        <v>45839</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13" priority="1">
      <formula>DAY(B4)&gt;8</formula>
    </cfRule>
  </conditionalFormatting>
  <conditionalFormatting sqref="B12:H12 B14:C14">
    <cfRule type="expression" dxfId="12" priority="2">
      <formula>AND(DAY(B12)&gt;=1,DAY(B12)&lt;=15)</formula>
    </cfRule>
  </conditionalFormatting>
  <dataValidations count="8">
    <dataValidation allowBlank="1" showInputMessage="1" showErrorMessage="1" prompt="El día de la semana se determinará automáticamente" sqref="C3:H3" xr:uid="{00000000-0002-0000-0500-000000000000}"/>
    <dataValidation allowBlank="1" showInputMessage="1" showErrorMessage="1" prompt="Calendario del mes de junio" sqref="A1" xr:uid="{00000000-0002-0000-05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5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500-000003000000}"/>
    <dataValidation allowBlank="1" showInputMessage="1" prompt="Escriba las notas del mes en la celda inferior." sqref="D14:H14" xr:uid="{00000000-0002-0000-0500-000004000000}"/>
    <dataValidation allowBlank="1" showInputMessage="1" prompt="Escriba las notas del mes en esta celda." sqref="D15:H15" xr:uid="{00000000-0002-0000-0500-000005000000}"/>
    <dataValidation allowBlank="1" showInputMessage="1" showErrorMessage="1" prompt="Las celdas de esta fila y las filas 7, 9, 11, 13 y 15 son para escribir notas diarias relacionadas con el día natural de la celda anterior." sqref="B5" xr:uid="{00000000-0002-0000-05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500-000007000000}"/>
  </dataValidations>
  <printOptions horizontalCentered="1"/>
  <pageMargins left="0.25" right="0.25" top="0.5" bottom="0.5" header="0.3" footer="0.3"/>
  <pageSetup paperSize="9" scale="99" orientation="landscape" r:id="rId1"/>
  <headerFooter differentFirst="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"Julio "&amp;CalendarYear</f>
        <v>Julio 2025</v>
      </c>
      <c r="C2" s="53"/>
      <c r="D2" s="53"/>
      <c r="E2" s="2"/>
      <c r="F2" s="2"/>
      <c r="G2" s="2"/>
      <c r="H2" s="3"/>
    </row>
    <row r="3" spans="2:9" s="8" customFormat="1" ht="24" customHeight="1">
      <c r="B3" s="22" t="str">
        <f>InicioDeLaSemana</f>
        <v>lunes</v>
      </c>
      <c r="C3" s="23" t="str">
        <f t="shared" ref="C3:H3" si="0">TEXT(C4,"dddd")</f>
        <v>martes</v>
      </c>
      <c r="D3" s="23" t="str">
        <f t="shared" si="0"/>
        <v>miércoles</v>
      </c>
      <c r="E3" s="23" t="str">
        <f t="shared" si="0"/>
        <v>jueves</v>
      </c>
      <c r="F3" s="23" t="str">
        <f t="shared" si="0"/>
        <v>viernes</v>
      </c>
      <c r="G3" s="23" t="str">
        <f t="shared" si="0"/>
        <v>sábado</v>
      </c>
      <c r="H3" s="24" t="str">
        <f t="shared" si="0"/>
        <v>domingo</v>
      </c>
    </row>
    <row r="4" spans="2:9" s="4" customFormat="1" ht="24" customHeight="1">
      <c r="B4" s="36">
        <f t="array" ref="B4:H4">DaysAndWeeks+DATE(CalendarYear,7,1)-WEEKDAY(DATE(CalendarYear,7,1),(InicioDeLaSemana="lunes")+1)+1</f>
        <v>45838</v>
      </c>
      <c r="C4" s="36">
        <v>45839</v>
      </c>
      <c r="D4" s="36">
        <v>45840</v>
      </c>
      <c r="E4" s="36">
        <v>45841</v>
      </c>
      <c r="F4" s="36">
        <v>45842</v>
      </c>
      <c r="G4" s="36">
        <v>45843</v>
      </c>
      <c r="H4" s="36">
        <v>45844</v>
      </c>
    </row>
    <row r="5" spans="2:9" s="10" customFormat="1" ht="56.15" customHeight="1">
      <c r="B5" s="26"/>
      <c r="C5" s="26"/>
      <c r="D5" s="26"/>
      <c r="E5" s="26"/>
      <c r="F5" s="26"/>
      <c r="G5" s="26"/>
      <c r="H5" s="26"/>
    </row>
    <row r="6" spans="2:9" s="4" customFormat="1" ht="24" customHeight="1">
      <c r="B6" s="37">
        <f t="array" ref="B6:H6">DaysAndWeeks+DATE(CalendarYear,7,1)-WEEKDAY(DATE(CalendarYear,7,1),(InicioDeLaSemana="lunes")+1)+8</f>
        <v>45845</v>
      </c>
      <c r="C6" s="37">
        <v>45846</v>
      </c>
      <c r="D6" s="37">
        <v>45847</v>
      </c>
      <c r="E6" s="37">
        <v>45848</v>
      </c>
      <c r="F6" s="37">
        <v>45849</v>
      </c>
      <c r="G6" s="37">
        <v>45850</v>
      </c>
      <c r="H6" s="37">
        <v>45851</v>
      </c>
    </row>
    <row r="7" spans="2:9" s="10" customFormat="1" ht="56.15" customHeight="1">
      <c r="B7" s="25"/>
      <c r="C7" s="25"/>
      <c r="D7" s="25"/>
      <c r="E7" s="25"/>
      <c r="F7" s="25"/>
      <c r="G7" s="25"/>
      <c r="H7" s="25"/>
    </row>
    <row r="8" spans="2:9" s="4" customFormat="1" ht="24" customHeight="1">
      <c r="B8" s="38">
        <f t="array" ref="B8:H8">DaysAndWeeks+DATE(CalendarYear,7,1)-WEEKDAY(DATE(CalendarYear,7,1),(InicioDeLaSemana="lunes")+1)+15</f>
        <v>45852</v>
      </c>
      <c r="C8" s="38">
        <v>45853</v>
      </c>
      <c r="D8" s="38">
        <v>45854</v>
      </c>
      <c r="E8" s="38">
        <v>45855</v>
      </c>
      <c r="F8" s="38">
        <v>45856</v>
      </c>
      <c r="G8" s="38">
        <v>45857</v>
      </c>
      <c r="H8" s="38">
        <v>45858</v>
      </c>
    </row>
    <row r="9" spans="2:9" s="10" customFormat="1" ht="56.15" customHeight="1">
      <c r="B9" s="26"/>
      <c r="C9" s="26"/>
      <c r="D9" s="26"/>
      <c r="E9" s="26"/>
      <c r="F9" s="26"/>
      <c r="G9" s="26"/>
      <c r="H9" s="26"/>
    </row>
    <row r="10" spans="2:9" s="4" customFormat="1" ht="24" customHeight="1">
      <c r="B10" s="37">
        <f t="array" ref="B10:H10">DaysAndWeeks+DATE(CalendarYear,7,1)-WEEKDAY(DATE(CalendarYear,7,1),(InicioDeLaSemana="lunes")+1)+22</f>
        <v>45859</v>
      </c>
      <c r="C10" s="37">
        <v>45860</v>
      </c>
      <c r="D10" s="37">
        <v>45861</v>
      </c>
      <c r="E10" s="37">
        <v>45862</v>
      </c>
      <c r="F10" s="37">
        <v>45863</v>
      </c>
      <c r="G10" s="37">
        <v>45864</v>
      </c>
      <c r="H10" s="37">
        <v>45865</v>
      </c>
    </row>
    <row r="11" spans="2:9" s="10" customFormat="1" ht="56.15" customHeight="1">
      <c r="B11" s="25"/>
      <c r="C11" s="25"/>
      <c r="D11" s="25"/>
      <c r="E11" s="25"/>
      <c r="F11" s="25"/>
      <c r="G11" s="25"/>
      <c r="H11" s="25"/>
    </row>
    <row r="12" spans="2:9" s="4" customFormat="1" ht="24" customHeight="1">
      <c r="B12" s="38">
        <f t="array" ref="B12:H12">DaysAndWeeks+DATE(CalendarYear,7,1)-WEEKDAY(DATE(CalendarYear,7,1),(InicioDeLaSemana="lunes")+1)+29</f>
        <v>45866</v>
      </c>
      <c r="C12" s="38">
        <v>45867</v>
      </c>
      <c r="D12" s="38">
        <v>45868</v>
      </c>
      <c r="E12" s="38">
        <v>45869</v>
      </c>
      <c r="F12" s="38">
        <v>45870</v>
      </c>
      <c r="G12" s="38">
        <v>45871</v>
      </c>
      <c r="H12" s="38">
        <v>45872</v>
      </c>
    </row>
    <row r="13" spans="2:9" s="10" customFormat="1" ht="56.15" customHeight="1">
      <c r="B13" s="26"/>
      <c r="C13" s="26"/>
      <c r="D13" s="26"/>
      <c r="E13" s="26"/>
      <c r="F13" s="26"/>
      <c r="G13" s="26"/>
      <c r="H13" s="26"/>
    </row>
    <row r="14" spans="2:9" s="4" customFormat="1" ht="24" customHeight="1">
      <c r="B14" s="37">
        <f t="array" ref="B14:C14">DaysAndWeeks+DATE(CalendarYear,7,1)-WEEKDAY(DATE(CalendarYear,7,1),(InicioDeLaSemana="lunes")+1)+36</f>
        <v>45873</v>
      </c>
      <c r="C14" s="37">
        <v>45874</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11" priority="1">
      <formula>DAY(B4)&gt;8</formula>
    </cfRule>
  </conditionalFormatting>
  <conditionalFormatting sqref="B12:H12 B14:C14">
    <cfRule type="expression" dxfId="10" priority="2">
      <formula>AND(DAY(B12)&gt;=1,DAY(B12)&lt;=15)</formula>
    </cfRule>
  </conditionalFormatting>
  <dataValidations count="8">
    <dataValidation allowBlank="1" showInputMessage="1" showErrorMessage="1" prompt="El día de la semana se determinará automáticamente" sqref="C3:H3" xr:uid="{00000000-0002-0000-0600-000000000000}"/>
    <dataValidation allowBlank="1" showInputMessage="1" showErrorMessage="1" prompt="Calendario del mes de julio" sqref="A1" xr:uid="{00000000-0002-0000-06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6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600-000003000000}"/>
    <dataValidation allowBlank="1" showInputMessage="1" showErrorMessage="1" prompt="Las celdas de esta fila y las filas 7, 9, 11, 13 y 15 son para escribir notas diarias relacionadas con el día natural de la celda anterior." sqref="B5" xr:uid="{00000000-0002-0000-0600-000004000000}"/>
    <dataValidation allowBlank="1" showInputMessage="1" prompt="Escriba las notas del mes en esta celda." sqref="D15:H15" xr:uid="{00000000-0002-0000-0600-000005000000}"/>
    <dataValidation allowBlank="1" showInputMessage="1" prompt="Escriba las notas del mes en la celda inferior." sqref="D14:H14"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600-000007000000}"/>
  </dataValidations>
  <printOptions horizontalCentered="1"/>
  <pageMargins left="0.25" right="0.25" top="0.5" bottom="0.5" header="0.3" footer="0.3"/>
  <pageSetup paperSize="9" scale="99" orientation="landscape" r:id="rId1"/>
  <headerFooter differentFirst="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"Agosto "&amp;CalendarYear</f>
        <v>Agosto 2025</v>
      </c>
      <c r="C2" s="53"/>
      <c r="D2" s="53"/>
      <c r="E2" s="2"/>
      <c r="F2" s="2"/>
      <c r="G2" s="2"/>
      <c r="H2" s="3"/>
    </row>
    <row r="3" spans="2:9" s="8" customFormat="1" ht="24" customHeight="1">
      <c r="B3" s="22" t="str">
        <f>InicioDeLaSemana</f>
        <v>lunes</v>
      </c>
      <c r="C3" s="23" t="str">
        <f t="shared" ref="C3:H3" si="0">TEXT(C4,"dddd")</f>
        <v>martes</v>
      </c>
      <c r="D3" s="23" t="str">
        <f t="shared" si="0"/>
        <v>miércoles</v>
      </c>
      <c r="E3" s="23" t="str">
        <f t="shared" si="0"/>
        <v>jueves</v>
      </c>
      <c r="F3" s="23" t="str">
        <f t="shared" si="0"/>
        <v>viernes</v>
      </c>
      <c r="G3" s="23" t="str">
        <f t="shared" si="0"/>
        <v>sábado</v>
      </c>
      <c r="H3" s="24" t="str">
        <f t="shared" si="0"/>
        <v>domingo</v>
      </c>
    </row>
    <row r="4" spans="2:9" s="4" customFormat="1" ht="24" customHeight="1">
      <c r="B4" s="36">
        <f t="array" ref="B4:H4">DaysAndWeeks+DATE(CalendarYear,8,1)-WEEKDAY(DATE(CalendarYear,8,1),(InicioDeLaSemana="lunes")+1)+1</f>
        <v>45866</v>
      </c>
      <c r="C4" s="36">
        <v>45867</v>
      </c>
      <c r="D4" s="36">
        <v>45868</v>
      </c>
      <c r="E4" s="36">
        <v>45869</v>
      </c>
      <c r="F4" s="36">
        <v>45870</v>
      </c>
      <c r="G4" s="36">
        <v>45871</v>
      </c>
      <c r="H4" s="36">
        <v>45872</v>
      </c>
    </row>
    <row r="5" spans="2:9" s="10" customFormat="1" ht="56.15" customHeight="1">
      <c r="B5" s="26"/>
      <c r="C5" s="26"/>
      <c r="D5" s="26"/>
      <c r="E5" s="26"/>
      <c r="F5" s="26"/>
      <c r="G5" s="26"/>
      <c r="H5" s="26"/>
    </row>
    <row r="6" spans="2:9" s="4" customFormat="1" ht="24" customHeight="1">
      <c r="B6" s="37">
        <f t="array" ref="B6:H6">DaysAndWeeks+DATE(CalendarYear,8,1)-WEEKDAY(DATE(CalendarYear,8,1),(InicioDeLaSemana="lunes")+1)+8</f>
        <v>45873</v>
      </c>
      <c r="C6" s="37">
        <v>45874</v>
      </c>
      <c r="D6" s="37">
        <v>45875</v>
      </c>
      <c r="E6" s="37">
        <v>45876</v>
      </c>
      <c r="F6" s="37">
        <v>45877</v>
      </c>
      <c r="G6" s="37">
        <v>45878</v>
      </c>
      <c r="H6" s="37">
        <v>45879</v>
      </c>
    </row>
    <row r="7" spans="2:9" s="10" customFormat="1" ht="56.15" customHeight="1">
      <c r="B7" s="25"/>
      <c r="C7" s="25"/>
      <c r="D7" s="25"/>
      <c r="E7" s="25"/>
      <c r="F7" s="25"/>
      <c r="G7" s="25"/>
      <c r="H7" s="25"/>
    </row>
    <row r="8" spans="2:9" s="4" customFormat="1" ht="24" customHeight="1">
      <c r="B8" s="38">
        <f t="array" ref="B8:H8">DaysAndWeeks+DATE(CalendarYear,8,1)-WEEKDAY(DATE(CalendarYear,8,1),(InicioDeLaSemana="lunes")+1)+15</f>
        <v>45880</v>
      </c>
      <c r="C8" s="38">
        <v>45881</v>
      </c>
      <c r="D8" s="38">
        <v>45882</v>
      </c>
      <c r="E8" s="38">
        <v>45883</v>
      </c>
      <c r="F8" s="38">
        <v>45884</v>
      </c>
      <c r="G8" s="38">
        <v>45885</v>
      </c>
      <c r="H8" s="38">
        <v>45886</v>
      </c>
    </row>
    <row r="9" spans="2:9" s="10" customFormat="1" ht="56.15" customHeight="1">
      <c r="B9" s="26"/>
      <c r="C9" s="26"/>
      <c r="D9" s="26"/>
      <c r="E9" s="26"/>
      <c r="F9" s="26"/>
      <c r="G9" s="26"/>
      <c r="H9" s="26"/>
    </row>
    <row r="10" spans="2:9" s="4" customFormat="1" ht="24" customHeight="1">
      <c r="B10" s="37">
        <f t="array" ref="B10:H10">DaysAndWeeks+DATE(CalendarYear,8,1)-WEEKDAY(DATE(CalendarYear,8,1),(InicioDeLaSemana="lunes")+1)+22</f>
        <v>45887</v>
      </c>
      <c r="C10" s="37">
        <v>45888</v>
      </c>
      <c r="D10" s="37">
        <v>45889</v>
      </c>
      <c r="E10" s="37">
        <v>45890</v>
      </c>
      <c r="F10" s="37">
        <v>45891</v>
      </c>
      <c r="G10" s="37">
        <v>45892</v>
      </c>
      <c r="H10" s="37">
        <v>45893</v>
      </c>
    </row>
    <row r="11" spans="2:9" s="10" customFormat="1" ht="56.15" customHeight="1">
      <c r="B11" s="25"/>
      <c r="C11" s="25"/>
      <c r="D11" s="25"/>
      <c r="E11" s="25"/>
      <c r="F11" s="25"/>
      <c r="G11" s="25"/>
      <c r="H11" s="25"/>
    </row>
    <row r="12" spans="2:9" s="4" customFormat="1" ht="24" customHeight="1">
      <c r="B12" s="38">
        <f t="array" ref="B12:H12">DaysAndWeeks+DATE(CalendarYear,8,1)-WEEKDAY(DATE(CalendarYear,8,1),(InicioDeLaSemana="lunes")+1)+29</f>
        <v>45894</v>
      </c>
      <c r="C12" s="38">
        <v>45895</v>
      </c>
      <c r="D12" s="38">
        <v>45896</v>
      </c>
      <c r="E12" s="38">
        <v>45897</v>
      </c>
      <c r="F12" s="38">
        <v>45898</v>
      </c>
      <c r="G12" s="38">
        <v>45899</v>
      </c>
      <c r="H12" s="38">
        <v>45900</v>
      </c>
    </row>
    <row r="13" spans="2:9" s="10" customFormat="1" ht="56.15" customHeight="1">
      <c r="B13" s="26"/>
      <c r="C13" s="26"/>
      <c r="D13" s="26"/>
      <c r="E13" s="26"/>
      <c r="F13" s="26"/>
      <c r="G13" s="26"/>
      <c r="H13" s="26"/>
    </row>
    <row r="14" spans="2:9" s="4" customFormat="1" ht="24" customHeight="1">
      <c r="B14" s="37">
        <f t="array" ref="B14:C14">DaysAndWeeks+DATE(CalendarYear,8,1)-WEEKDAY(DATE(CalendarYear,8,1),(InicioDeLaSemana="lunes")+1)+36</f>
        <v>45901</v>
      </c>
      <c r="C14" s="37">
        <v>45902</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9" priority="1">
      <formula>DAY(B4)&gt;8</formula>
    </cfRule>
  </conditionalFormatting>
  <conditionalFormatting sqref="B12:H12 B14:C14">
    <cfRule type="expression" dxfId="8" priority="2">
      <formula>AND(DAY(B12)&gt;=1,DAY(B12)&lt;=15)</formula>
    </cfRule>
  </conditionalFormatting>
  <dataValidations count="8">
    <dataValidation allowBlank="1" showInputMessage="1" showErrorMessage="1" prompt="El día de la semana se determinará automáticamente" sqref="C3:H3" xr:uid="{00000000-0002-0000-07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700-000001000000}"/>
    <dataValidation allowBlank="1" showInputMessage="1" showErrorMessage="1" prompt="Calendario del mes de agosto" sqref="A1" xr:uid="{00000000-0002-0000-07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700-000003000000}"/>
    <dataValidation allowBlank="1" showInputMessage="1" prompt="Escriba las notas del mes en la celda inferior." sqref="D14:H14" xr:uid="{00000000-0002-0000-0700-000004000000}"/>
    <dataValidation allowBlank="1" showInputMessage="1" prompt="Escriba las notas del mes en esta celda." sqref="D15:H15" xr:uid="{00000000-0002-0000-0700-000005000000}"/>
    <dataValidation allowBlank="1" showInputMessage="1" showErrorMessage="1" prompt="Las celdas de esta fila y las filas 7, 9, 11, 13 y 15 son para escribir notas diarias relacionadas con el día natural de la celda anterior." sqref="B5" xr:uid="{00000000-0002-0000-07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700-000007000000}"/>
  </dataValidations>
  <printOptions horizontalCentered="1"/>
  <pageMargins left="0.25" right="0.25" top="0.5" bottom="0.5" header="0.3" footer="0.3"/>
  <pageSetup paperSize="9" scale="99" orientation="landscape" r:id="rId1"/>
  <headerFooter differentFirst="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"Septiembre "&amp;CalendarYear</f>
        <v>Septiembre 2025</v>
      </c>
      <c r="C2" s="58"/>
      <c r="D2" s="58"/>
      <c r="E2" s="2"/>
      <c r="F2" s="2"/>
      <c r="G2" s="2"/>
      <c r="H2" s="3"/>
    </row>
    <row r="3" spans="2:9" s="8" customFormat="1" ht="24" customHeight="1">
      <c r="B3" s="14" t="str">
        <f>InicioDeLaSemana</f>
        <v>lunes</v>
      </c>
      <c r="C3" s="15" t="str">
        <f t="shared" ref="C3:H3" si="0">TEXT(C4,"dddd")</f>
        <v>martes</v>
      </c>
      <c r="D3" s="15" t="str">
        <f t="shared" si="0"/>
        <v>miércoles</v>
      </c>
      <c r="E3" s="15" t="str">
        <f t="shared" si="0"/>
        <v>jueves</v>
      </c>
      <c r="F3" s="15" t="str">
        <f t="shared" si="0"/>
        <v>viernes</v>
      </c>
      <c r="G3" s="15" t="str">
        <f t="shared" si="0"/>
        <v>sábado</v>
      </c>
      <c r="H3" s="16" t="str">
        <f t="shared" si="0"/>
        <v>domingo</v>
      </c>
    </row>
    <row r="4" spans="2:9" s="4" customFormat="1" ht="24" customHeight="1">
      <c r="B4" s="33">
        <f t="array" ref="B4:H4">DaysAndWeeks+DATE(CalendarYear,9,1)-WEEKDAY(DATE(CalendarYear,9,1),(InicioDeLaSemana="lunes")+1)+1</f>
        <v>45901</v>
      </c>
      <c r="C4" s="33">
        <v>45902</v>
      </c>
      <c r="D4" s="33">
        <v>45903</v>
      </c>
      <c r="E4" s="33">
        <v>45904</v>
      </c>
      <c r="F4" s="33">
        <v>45905</v>
      </c>
      <c r="G4" s="33">
        <v>45906</v>
      </c>
      <c r="H4" s="33">
        <v>45907</v>
      </c>
    </row>
    <row r="5" spans="2:9" s="10" customFormat="1" ht="56.15" customHeight="1">
      <c r="B5" s="28"/>
      <c r="C5" s="28"/>
      <c r="D5" s="28"/>
      <c r="E5" s="28"/>
      <c r="F5" s="28"/>
      <c r="G5" s="28"/>
      <c r="H5" s="28"/>
    </row>
    <row r="6" spans="2:9" s="4" customFormat="1" ht="24" customHeight="1">
      <c r="B6" s="34">
        <f t="array" ref="B6:H6">DaysAndWeeks+DATE(CalendarYear,9,1)-WEEKDAY(DATE(CalendarYear,9,1),(InicioDeLaSemana="lunes")+1)+8</f>
        <v>45908</v>
      </c>
      <c r="C6" s="34">
        <v>45909</v>
      </c>
      <c r="D6" s="34">
        <v>45910</v>
      </c>
      <c r="E6" s="34">
        <v>45911</v>
      </c>
      <c r="F6" s="34">
        <v>45912</v>
      </c>
      <c r="G6" s="34">
        <v>45913</v>
      </c>
      <c r="H6" s="34">
        <v>45914</v>
      </c>
    </row>
    <row r="7" spans="2:9" s="10" customFormat="1" ht="56.15" customHeight="1">
      <c r="B7" s="27"/>
      <c r="C7" s="27"/>
      <c r="D7" s="27"/>
      <c r="E7" s="27"/>
      <c r="F7" s="27"/>
      <c r="G7" s="27"/>
      <c r="H7" s="27"/>
    </row>
    <row r="8" spans="2:9" s="4" customFormat="1" ht="24" customHeight="1">
      <c r="B8" s="35">
        <f t="array" ref="B8:H8">DaysAndWeeks+DATE(CalendarYear,9,1)-WEEKDAY(DATE(CalendarYear,9,1),(InicioDeLaSemana="lunes")+1)+15</f>
        <v>45915</v>
      </c>
      <c r="C8" s="35">
        <v>45916</v>
      </c>
      <c r="D8" s="35">
        <v>45917</v>
      </c>
      <c r="E8" s="35">
        <v>45918</v>
      </c>
      <c r="F8" s="35">
        <v>45919</v>
      </c>
      <c r="G8" s="35">
        <v>45920</v>
      </c>
      <c r="H8" s="35">
        <v>45921</v>
      </c>
    </row>
    <row r="9" spans="2:9" s="10" customFormat="1" ht="56.15" customHeight="1">
      <c r="B9" s="28"/>
      <c r="C9" s="28"/>
      <c r="D9" s="28"/>
      <c r="E9" s="28"/>
      <c r="F9" s="28"/>
      <c r="G9" s="28"/>
      <c r="H9" s="28"/>
    </row>
    <row r="10" spans="2:9" s="4" customFormat="1" ht="24" customHeight="1">
      <c r="B10" s="34">
        <f t="array" ref="B10:H10">DaysAndWeeks+DATE(CalendarYear,9,1)-WEEKDAY(DATE(CalendarYear,9,1),(InicioDeLaSemana="lunes")+1)+22</f>
        <v>45922</v>
      </c>
      <c r="C10" s="34">
        <v>45923</v>
      </c>
      <c r="D10" s="34">
        <v>45924</v>
      </c>
      <c r="E10" s="34">
        <v>45925</v>
      </c>
      <c r="F10" s="34">
        <v>45926</v>
      </c>
      <c r="G10" s="34">
        <v>45927</v>
      </c>
      <c r="H10" s="34">
        <v>45928</v>
      </c>
    </row>
    <row r="11" spans="2:9" s="10" customFormat="1" ht="56.15" customHeight="1">
      <c r="B11" s="27"/>
      <c r="C11" s="27"/>
      <c r="D11" s="27"/>
      <c r="E11" s="27"/>
      <c r="F11" s="27"/>
      <c r="G11" s="27"/>
      <c r="H11" s="27"/>
    </row>
    <row r="12" spans="2:9" s="4" customFormat="1" ht="24" customHeight="1">
      <c r="B12" s="35">
        <f t="array" ref="B12:H12">DaysAndWeeks+DATE(CalendarYear,9,1)-WEEKDAY(DATE(CalendarYear,9,1),(InicioDeLaSemana="lunes")+1)+29</f>
        <v>45929</v>
      </c>
      <c r="C12" s="35">
        <v>45930</v>
      </c>
      <c r="D12" s="35">
        <v>45931</v>
      </c>
      <c r="E12" s="35">
        <v>45932</v>
      </c>
      <c r="F12" s="35">
        <v>45933</v>
      </c>
      <c r="G12" s="35">
        <v>45934</v>
      </c>
      <c r="H12" s="35">
        <v>45935</v>
      </c>
    </row>
    <row r="13" spans="2:9" s="10" customFormat="1" ht="56.15" customHeight="1">
      <c r="B13" s="28"/>
      <c r="C13" s="28"/>
      <c r="D13" s="28"/>
      <c r="E13" s="28"/>
      <c r="F13" s="28"/>
      <c r="G13" s="28"/>
      <c r="H13" s="28"/>
    </row>
    <row r="14" spans="2:9" s="4" customFormat="1" ht="24" customHeight="1">
      <c r="B14" s="34">
        <f t="array" ref="B14:C14">DaysAndWeeks+DATE(CalendarYear,9,1)-WEEKDAY(DATE(CalendarYear,9,1),(InicioDeLaSemana="lunes")+1)+36</f>
        <v>45936</v>
      </c>
      <c r="C14" s="34">
        <v>45937</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7" priority="1">
      <formula>DAY(B4)&gt;8</formula>
    </cfRule>
  </conditionalFormatting>
  <conditionalFormatting sqref="B12:H12 B14:C14">
    <cfRule type="expression" dxfId="6" priority="2">
      <formula>AND(DAY(B12)&gt;=1,DAY(B12)&lt;=15)</formula>
    </cfRule>
  </conditionalFormatting>
  <dataValidations count="8">
    <dataValidation allowBlank="1" showInputMessage="1" showErrorMessage="1" prompt="El día de la semana se determinará automáticamente" sqref="C3:H3" xr:uid="{00000000-0002-0000-08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800-000001000000}"/>
    <dataValidation allowBlank="1" showInputMessage="1" showErrorMessage="1" prompt="Calendario del mes de septiembre" sqref="A1" xr:uid="{00000000-0002-0000-08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800-000003000000}"/>
    <dataValidation allowBlank="1" showInputMessage="1" showErrorMessage="1" prompt="Las celdas de esta fila y las filas 7, 9, 11, 13 y 15 son para escribir notas diarias relacionadas con el día natural de la celda anterior." sqref="B5" xr:uid="{00000000-0002-0000-0800-000004000000}"/>
    <dataValidation allowBlank="1" showInputMessage="1" prompt="Escriba las notas del mes en esta celda." sqref="D15:H15" xr:uid="{00000000-0002-0000-0800-000005000000}"/>
    <dataValidation allowBlank="1" showInputMessage="1" prompt="Escriba las notas del mes en la celda inferior." sqref="D14:H14" xr:uid="{00000000-0002-0000-08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800-000007000000}"/>
  </dataValidations>
  <printOptions horizontalCentered="1"/>
  <pageMargins left="0.25" right="0.25" top="0.5" bottom="0.5" header="0.3" footer="0.3"/>
  <pageSetup paperSize="9" scale="99" orientation="landscape"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DF88E0-C534-44A9-B15A-DDE8DD220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0D437D-D97C-4174-9BD0-B6C4706C93C2}">
  <ds:schemaRefs>
    <ds:schemaRef ds:uri="http://purl.org/dc/terms/"/>
    <ds:schemaRef ds:uri="16c05727-aa75-4e4a-9b5f-8a80a1165891"/>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71af3243-3dd4-4a8d-8c0d-dd76da1f02a5"/>
    <ds:schemaRef ds:uri="http://www.w3.org/XML/1998/namespace"/>
    <ds:schemaRef ds:uri="http://purl.org/dc/dcmitype/"/>
  </ds:schemaRefs>
</ds:datastoreItem>
</file>

<file path=customXml/itemProps3.xml><?xml version="1.0" encoding="utf-8"?>
<ds:datastoreItem xmlns:ds="http://schemas.openxmlformats.org/officeDocument/2006/customXml" ds:itemID="{3BF997A1-6F4D-40DF-902F-6A09A77F97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TM11829122</Templat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39</vt:i4>
      </vt:variant>
    </vt:vector>
  </HeadingPairs>
  <TitlesOfParts>
    <vt:vector size="51" baseType="lpstr">
      <vt:lpstr>Enero</vt:lpstr>
      <vt:lpstr>Febrero</vt:lpstr>
      <vt:lpstr>Marzo</vt:lpstr>
      <vt:lpstr>Abril</vt:lpstr>
      <vt:lpstr>Mayo</vt:lpstr>
      <vt:lpstr>Junio</vt:lpstr>
      <vt:lpstr>Julio</vt:lpstr>
      <vt:lpstr>Agosto</vt:lpstr>
      <vt:lpstr>Septiembre</vt:lpstr>
      <vt:lpstr>Octubre</vt:lpstr>
      <vt:lpstr>Noviembre</vt:lpstr>
      <vt:lpstr>Diciembre</vt:lpstr>
      <vt:lpstr>Abril!Area_stampa</vt:lpstr>
      <vt:lpstr>Agosto!Area_stampa</vt:lpstr>
      <vt:lpstr>Diciembre!Area_stampa</vt:lpstr>
      <vt:lpstr>Enero!Area_stampa</vt:lpstr>
      <vt:lpstr>Febrero!Area_stampa</vt:lpstr>
      <vt:lpstr>Julio!Area_stampa</vt:lpstr>
      <vt:lpstr>Junio!Area_stampa</vt:lpstr>
      <vt:lpstr>Marzo!Area_stampa</vt:lpstr>
      <vt:lpstr>Mayo!Area_stampa</vt:lpstr>
      <vt:lpstr>Noviembre!Area_stampa</vt:lpstr>
      <vt:lpstr>Octubre!Area_stampa</vt:lpstr>
      <vt:lpstr>Septiembre!Area_stampa</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InicioDeLaSemana</vt:lpstr>
      <vt:lpstr>RowTitleRegion1..K3</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2020-10-07T05:20:26Z</dcterms:created>
  <dcterms:modified xsi:type="dcterms:W3CDTF">2023-07-29T06:56:06Z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