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filterPrivacy="1" codeName="ThisWorkbook" autoCompressPictures="0"/>
  <xr:revisionPtr revIDLastSave="0" documentId="8_{B4EA7B3B-835A-4EBB-BEF1-CC7313F27749}" xr6:coauthVersionLast="47" xr6:coauthVersionMax="47" xr10:uidLastSave="{00000000-0000-0000-0000-000000000000}"/>
  <bookViews>
    <workbookView xWindow="-110" yWindow="-110" windowWidth="19420" windowHeight="1042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0">Enero!$A$1:$H$14</definedName>
    <definedName name="CalendarYear">Enero!$K$2</definedName>
    <definedName name="ColumnTitleRegion1..H12.1">Enero!$B$2</definedName>
    <definedName name="ColumnTitleRegion1..H12.10">Octubre!$B$2</definedName>
    <definedName name="ColumnTitleRegion1..H12.11">Noviembre!$B$2</definedName>
    <definedName name="ColumnTitleRegion1..H12.12">Diciembre!$B$2</definedName>
    <definedName name="ColumnTitleRegion1..H12.2">Febrero!$B$2</definedName>
    <definedName name="ColumnTitleRegion1..H12.3">Marzo!$B$2</definedName>
    <definedName name="ColumnTitleRegion1..H12.4">Abril!$B$2</definedName>
    <definedName name="ColumnTitleRegion1..H12.5">Mayo!$B$2</definedName>
    <definedName name="ColumnTitleRegion1..H12.6">Junio!$B$2</definedName>
    <definedName name="ColumnTitleRegion1..H12.7">Julio!$B$2</definedName>
    <definedName name="ColumnTitleRegion1..H12.8">Agosto!$B$2</definedName>
    <definedName name="ColumnTitleRegion1..H12.9">Septiembre!$B$2</definedName>
    <definedName name="ColumnTitleRegion2..C14.1">Enero!$B$2</definedName>
    <definedName name="ColumnTitleRegion2..C14.10">Octubre!$B$2</definedName>
    <definedName name="ColumnTitleRegion2..C14.11">Noviembre!$B$2</definedName>
    <definedName name="ColumnTitleRegion2..C14.12">Diciembre!$B$2</definedName>
    <definedName name="ColumnTitleRegion2..C14.2">Febrero!$B$2</definedName>
    <definedName name="ColumnTitleRegion2..C14.3">Marzo!$B$2</definedName>
    <definedName name="ColumnTitleRegion2..C14.4">Abril!$B$2</definedName>
    <definedName name="ColumnTitleRegion2..C14.5">Mayo!$B$2</definedName>
    <definedName name="ColumnTitleRegion2..C14.6">Junio!$B$2</definedName>
    <definedName name="ColumnTitleRegion2..C14.7">Julio!$B$2</definedName>
    <definedName name="ColumnTitleRegion2..C14.8">Agosto!$B$2</definedName>
    <definedName name="ColumnTitleRegion2..C14.9">Septiembre!$B$2</definedName>
    <definedName name="DaysAndWeeks">{0,1,2,3,4,5,6} + {0;1;2;3;4;5}*7</definedName>
    <definedName name="RowTitleRegion1..K3">Enero!$J$2</definedName>
    <definedName name="WeekStart">Enero!$K$3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16" l="1"/>
  <c r="B2" i="17"/>
  <c r="B2" i="18"/>
  <c r="B2" i="19"/>
  <c r="B2" i="20"/>
  <c r="B2" i="21"/>
  <c r="B2" i="22"/>
  <c r="B2" i="23"/>
  <c r="B2" i="24"/>
  <c r="B2" i="25"/>
  <c r="B2" i="15"/>
  <c r="B1" i="25"/>
  <c r="B1" i="24"/>
  <c r="B1" i="23"/>
  <c r="B1" i="22"/>
  <c r="B1" i="21"/>
  <c r="B1" i="20"/>
  <c r="B1" i="19"/>
  <c r="B1" i="18"/>
  <c r="B1" i="17"/>
  <c r="B1" i="16"/>
  <c r="B1" i="15"/>
  <c r="B1" i="14"/>
  <c r="B2" i="14"/>
  <c r="B13" i="25" l="1"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<sst xmlns="http://schemas.openxmlformats.org/spreadsheetml/2006/main" count="16" uniqueCount="5">
  <si>
    <t>NOTAS</t>
  </si>
  <si>
    <t>CONFIGURACIÓN DEL CALENDARIO</t>
  </si>
  <si>
    <t>AÑO</t>
  </si>
  <si>
    <t>INICIO DE LA SEMANA</t>
  </si>
  <si>
    <t>LUNES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</si>
</sst>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26">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5"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6"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21">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6" fontId="8" fillId="0" borderId="0" xfId="12">
      <alignment horizontal="left" indent="1"/>
    </xf>
    <xf numFmtId="166" fontId="8" fillId="6" borderId="0" xfId="13" applyNumberFormat="1" applyFont="1" applyAlignment="1">
      <alignment horizontal="left" wrapText="1" indent="1"/>
    </xf>
    <xf numFmtId="166" fontId="8" fillId="6" borderId="0" xfId="13" applyNumberFormat="1" applyFont="1" applyAlignment="1">
      <alignment horizontal="left" indent="1"/>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6" fillId="2" borderId="0" xfId="5" applyFill="1" applyBorder="1" applyAlignment="1">
      <alignment horizontal="left" vertical="center"/>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Con bandas" xfId="13" xr:uid="{00000000-0005-0000-0000-000003000000}"/>
    <cellStyle name="Día" xfId="12" xr:uid="{00000000-0005-0000-0000-000008000000}"/>
    <cellStyle name="Entrada de configuración"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tabSelected="1" zoomScaleNormal="100" workbookViewId="0">
      <selection activeCell="K2" sqref="K2"/>
    </sheetView>
  </sheetViews>
  <sheetFormatPr defaultColWidth="8.7265625" defaultRowHeight="14.5"/>
  <cols>
    <col min="1" max="1" width="2.6328125" customWidth="1"/>
    <col min="2" max="2" width="18.26953125" customWidth="1"/>
    <col min="3" max="8" width="17.6328125" customWidth="1"/>
    <col min="9" max="9" width="2.6328125" customWidth="1"/>
    <col min="10" max="10" width="23" customWidth="1"/>
    <col min="11" max="11" width="13.6328125" customWidth="1"/>
  </cols>
  <sheetData>
    <row r="1" spans="1:11" s="1" customFormat="1" ht="60" customHeight="1">
      <c r="A1"/>
      <c r="B1" s="19" t="str">
        <f>"enero "&amp;"de "&amp;CalendarYear</f>
        <v>enero de 2023</v>
      </c>
      <c r="C1" s="19"/>
      <c r="D1" s="19"/>
      <c r="E1" s="3"/>
      <c r="F1" s="3"/>
      <c r="G1" s="3"/>
      <c r="H1" s="7"/>
      <c r="J1" s="18" t="s">
        <v>1</v>
      </c>
      <c r="K1" s="18"/>
    </row>
    <row r="2" spans="1:11" s="2" customFormat="1" ht="21.75" customHeight="1" thickBot="1">
      <c r="A2"/>
      <c r="B2" s="8" t="str">
        <f>WeekStart</f>
        <v>LUNES</v>
      </c>
      <c r="C2" s="8" t="str">
        <f t="shared" ref="C2:H2" si="0">UPPER(TEXT(C3,"dddd"))</f>
        <v>MARTES</v>
      </c>
      <c r="D2" s="8" t="str">
        <f t="shared" si="0"/>
        <v>MIÉRCOLES</v>
      </c>
      <c r="E2" s="8" t="str">
        <f t="shared" si="0"/>
        <v>JUEVES</v>
      </c>
      <c r="F2" s="8" t="str">
        <f t="shared" si="0"/>
        <v>VIERNES</v>
      </c>
      <c r="G2" s="8" t="str">
        <f t="shared" si="0"/>
        <v>SÁBADO</v>
      </c>
      <c r="H2" s="8" t="str">
        <f t="shared" si="0"/>
        <v>DOMINGO</v>
      </c>
      <c r="J2" s="10" t="s">
        <v>2</v>
      </c>
      <c r="K2" s="9">
        <v>2023</v>
      </c>
    </row>
    <row r="3" spans="1:11" s="5" customFormat="1" ht="19.5" customHeight="1">
      <c r="A3"/>
      <c r="B3" s="13">
        <f t="array" ref="B3:H3">DaysAndWeeks+DATE(CalendarYear,1,1)-WEEKDAY(DATE(CalendarYear,1,1),(WeekStart="LUNES")+1)+1</f>
        <v>44921</v>
      </c>
      <c r="C3" s="13">
        <v>44922</v>
      </c>
      <c r="D3" s="13">
        <v>44923</v>
      </c>
      <c r="E3" s="13">
        <v>44924</v>
      </c>
      <c r="F3" s="13">
        <v>44925</v>
      </c>
      <c r="G3" s="13">
        <v>44926</v>
      </c>
      <c r="H3" s="13">
        <v>44927</v>
      </c>
      <c r="J3" s="10" t="s">
        <v>3</v>
      </c>
      <c r="K3" s="9" t="s">
        <v>4</v>
      </c>
    </row>
    <row r="4" spans="1:11" ht="58" customHeight="1">
      <c r="J4" s="12"/>
    </row>
    <row r="5" spans="1:11" s="5" customFormat="1" ht="19.5" customHeight="1">
      <c r="A5"/>
      <c r="B5" s="14">
        <f t="array" ref="B5:H5">DaysAndWeeks+DATE(CalendarYear,1,1)-WEEKDAY(DATE(CalendarYear,1,1),(WeekStart="LUNES")+1)+8</f>
        <v>44928</v>
      </c>
      <c r="C5" s="14">
        <v>44929</v>
      </c>
      <c r="D5" s="14">
        <v>44930</v>
      </c>
      <c r="E5" s="14">
        <v>44931</v>
      </c>
      <c r="F5" s="14">
        <v>44932</v>
      </c>
      <c r="G5" s="14">
        <v>44933</v>
      </c>
      <c r="H5" s="14">
        <v>44934</v>
      </c>
    </row>
    <row r="6" spans="1:11" ht="58" customHeight="1">
      <c r="B6" s="11"/>
      <c r="C6" s="11"/>
      <c r="D6" s="11"/>
      <c r="E6" s="11"/>
      <c r="F6" s="11"/>
      <c r="G6" s="11"/>
      <c r="H6" s="11"/>
      <c r="J6" s="6"/>
    </row>
    <row r="7" spans="1:11" s="5" customFormat="1" ht="19.5" customHeight="1">
      <c r="A7"/>
      <c r="B7" s="13">
        <f t="array" ref="B7:H7">DaysAndWeeks+DATE(CalendarYear,1,1)-WEEKDAY(DATE(CalendarYear,1,1),(WeekStart="LUNES")+1)+15</f>
        <v>44935</v>
      </c>
      <c r="C7" s="13">
        <v>44936</v>
      </c>
      <c r="D7" s="13">
        <v>44937</v>
      </c>
      <c r="E7" s="13">
        <v>44938</v>
      </c>
      <c r="F7" s="13">
        <v>44939</v>
      </c>
      <c r="G7" s="13">
        <v>44940</v>
      </c>
      <c r="H7" s="13">
        <v>44941</v>
      </c>
      <c r="J7" s="6"/>
    </row>
    <row r="8" spans="1:11" ht="58" customHeight="1"/>
    <row r="9" spans="1:11" s="5" customFormat="1" ht="19.5" customHeight="1">
      <c r="A9"/>
      <c r="B9" s="14">
        <f t="array" ref="B9:H9">DaysAndWeeks+DATE(CalendarYear,1,1)-WEEKDAY(DATE(CalendarYear,1,1),(WeekStart="LUNES")+1)+22</f>
        <v>44942</v>
      </c>
      <c r="C9" s="14">
        <v>44943</v>
      </c>
      <c r="D9" s="14">
        <v>44944</v>
      </c>
      <c r="E9" s="14">
        <v>44945</v>
      </c>
      <c r="F9" s="14">
        <v>44946</v>
      </c>
      <c r="G9" s="14">
        <v>44947</v>
      </c>
      <c r="H9" s="14">
        <v>44948</v>
      </c>
    </row>
    <row r="10" spans="1:11" ht="58" customHeight="1">
      <c r="B10" s="11"/>
      <c r="C10" s="11"/>
      <c r="D10" s="11"/>
      <c r="E10" s="11"/>
      <c r="F10" s="11"/>
      <c r="G10" s="11"/>
      <c r="H10" s="11"/>
    </row>
    <row r="11" spans="1:11" s="5" customFormat="1" ht="19.5" customHeight="1">
      <c r="A11"/>
      <c r="B11" s="13">
        <f t="array" ref="B11:H11">DaysAndWeeks+DATE(CalendarYear,1,1)-WEEKDAY(DATE(CalendarYear,1,1),(WeekStart="LUNES")+1)+29</f>
        <v>44949</v>
      </c>
      <c r="C11" s="13">
        <v>44950</v>
      </c>
      <c r="D11" s="13">
        <v>44951</v>
      </c>
      <c r="E11" s="13">
        <v>44952</v>
      </c>
      <c r="F11" s="13">
        <v>44953</v>
      </c>
      <c r="G11" s="13">
        <v>44954</v>
      </c>
      <c r="H11" s="13">
        <v>44955</v>
      </c>
    </row>
    <row r="12" spans="1:11" ht="58" customHeight="1"/>
    <row r="13" spans="1:11" s="5" customFormat="1" ht="19.5" customHeight="1">
      <c r="A13"/>
      <c r="B13" s="14">
        <f t="array" ref="B13:C13">DaysAndWeeks+DATE(CalendarYear,1,1)-WEEKDAY(DATE(CalendarYear,1,1),(WeekStart="LUNES")+1)+36</f>
        <v>44956</v>
      </c>
      <c r="C13" s="14">
        <v>44957</v>
      </c>
      <c r="D13" s="16" t="s">
        <v>0</v>
      </c>
      <c r="E13" s="17"/>
      <c r="F13" s="17"/>
      <c r="G13" s="17"/>
      <c r="H13" s="17"/>
    </row>
    <row r="14" spans="1:11" ht="58" customHeight="1">
      <c r="B14" s="11"/>
      <c r="C14" s="11"/>
      <c r="D14" s="16"/>
      <c r="E14" s="17"/>
      <c r="F14" s="17"/>
      <c r="G14" s="17"/>
      <c r="H14" s="17"/>
    </row>
  </sheetData>
  <mergeCells count="4">
    <mergeCell ref="D13:D14"/>
    <mergeCell ref="E13:H14"/>
    <mergeCell ref="J1:K1"/>
    <mergeCell ref="B1:D1"/>
  </mergeCells>
  <phoneticPr fontId="2"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"octubre "&amp;"de "&amp;CalendarYear</f>
        <v>octubre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DaysAndWeeks+DATE(CalendarYear,10,1)-WEEKDAY(DATE(CalendarYear,10,1),(WeekStart="LUNES")+1)+1</f>
        <v>45194</v>
      </c>
      <c r="C3" s="13">
        <v>45195</v>
      </c>
      <c r="D3" s="13">
        <v>45196</v>
      </c>
      <c r="E3" s="13">
        <v>45197</v>
      </c>
      <c r="F3" s="13">
        <v>45198</v>
      </c>
      <c r="G3" s="13">
        <v>45199</v>
      </c>
      <c r="H3" s="13">
        <v>45200</v>
      </c>
    </row>
    <row r="4" spans="2:8" ht="58" customHeight="1"/>
    <row r="5" spans="2:8" ht="19.5" customHeight="1">
      <c r="B5" s="15">
        <f t="array" ref="B5:H5">DaysAndWeeks+DATE(CalendarYear,10,1)-WEEKDAY(DATE(CalendarYear,10,1),(WeekStart="LUNES")+1)+8</f>
        <v>45201</v>
      </c>
      <c r="C5" s="15">
        <v>45202</v>
      </c>
      <c r="D5" s="15">
        <v>45203</v>
      </c>
      <c r="E5" s="15">
        <v>45204</v>
      </c>
      <c r="F5" s="15">
        <v>45205</v>
      </c>
      <c r="G5" s="15">
        <v>45206</v>
      </c>
      <c r="H5" s="15">
        <v>45207</v>
      </c>
    </row>
    <row r="6" spans="2:8" ht="58" customHeight="1">
      <c r="B6" s="11"/>
      <c r="C6" s="11"/>
      <c r="D6" s="11"/>
      <c r="E6" s="11"/>
      <c r="F6" s="11"/>
      <c r="G6" s="11"/>
      <c r="H6" s="11"/>
    </row>
    <row r="7" spans="2:8" ht="19.5" customHeight="1">
      <c r="B7" s="13">
        <f t="array" ref="B7:H7">DaysAndWeeks+DATE(CalendarYear,10,1)-WEEKDAY(DATE(CalendarYear,10,1),(WeekStart="LUNES")+1)+15</f>
        <v>45208</v>
      </c>
      <c r="C7" s="13">
        <v>45209</v>
      </c>
      <c r="D7" s="13">
        <v>45210</v>
      </c>
      <c r="E7" s="13">
        <v>45211</v>
      </c>
      <c r="F7" s="13">
        <v>45212</v>
      </c>
      <c r="G7" s="13">
        <v>45213</v>
      </c>
      <c r="H7" s="13">
        <v>45214</v>
      </c>
    </row>
    <row r="8" spans="2:8" ht="58" customHeight="1"/>
    <row r="9" spans="2:8" ht="19.5" customHeight="1">
      <c r="B9" s="15">
        <f t="array" ref="B9:H9">DaysAndWeeks+DATE(CalendarYear,10,1)-WEEKDAY(DATE(CalendarYear,10,1),(WeekStart="LUNES")+1)+22</f>
        <v>45215</v>
      </c>
      <c r="C9" s="15">
        <v>45216</v>
      </c>
      <c r="D9" s="15">
        <v>45217</v>
      </c>
      <c r="E9" s="15">
        <v>45218</v>
      </c>
      <c r="F9" s="15">
        <v>45219</v>
      </c>
      <c r="G9" s="15">
        <v>45220</v>
      </c>
      <c r="H9" s="15">
        <v>45221</v>
      </c>
    </row>
    <row r="10" spans="2:8" ht="58" customHeight="1">
      <c r="B10" s="11"/>
      <c r="C10" s="11"/>
      <c r="D10" s="11"/>
      <c r="E10" s="11"/>
      <c r="F10" s="11"/>
      <c r="G10" s="11"/>
      <c r="H10" s="11"/>
    </row>
    <row r="11" spans="2:8" ht="19.5" customHeight="1">
      <c r="B11" s="13">
        <f t="array" ref="B11:H11">DaysAndWeeks+DATE(CalendarYear,10,1)-WEEKDAY(DATE(CalendarYear,10,1),(WeekStart="LUNES")+1)+29</f>
        <v>45222</v>
      </c>
      <c r="C11" s="13">
        <v>45223</v>
      </c>
      <c r="D11" s="13">
        <v>45224</v>
      </c>
      <c r="E11" s="13">
        <v>45225</v>
      </c>
      <c r="F11" s="13">
        <v>45226</v>
      </c>
      <c r="G11" s="13">
        <v>45227</v>
      </c>
      <c r="H11" s="13">
        <v>45228</v>
      </c>
    </row>
    <row r="12" spans="2:8" ht="58" customHeight="1"/>
    <row r="13" spans="2:8" ht="19.5" customHeight="1">
      <c r="B13" s="15">
        <f t="array" ref="B13:C13">DaysAndWeeks+DATE(CalendarYear,10,1)-WEEKDAY(DATE(CalendarYear,10,1),(WeekStart="LUNES")+1)+36</f>
        <v>45229</v>
      </c>
      <c r="C13" s="15">
        <v>45230</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"noviembre "&amp;"de "&amp;CalendarYear</f>
        <v>noviembre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DaysAndWeeks+DATE(CalendarYear,11,1)-WEEKDAY(DATE(CalendarYear,11,1),(WeekStart="LUNES")+1)+1</f>
        <v>45229</v>
      </c>
      <c r="C3" s="13">
        <v>45230</v>
      </c>
      <c r="D3" s="13">
        <v>45231</v>
      </c>
      <c r="E3" s="13">
        <v>45232</v>
      </c>
      <c r="F3" s="13">
        <v>45233</v>
      </c>
      <c r="G3" s="13">
        <v>45234</v>
      </c>
      <c r="H3" s="13">
        <v>45235</v>
      </c>
    </row>
    <row r="4" spans="2:8" ht="58" customHeight="1"/>
    <row r="5" spans="2:8" ht="19.5" customHeight="1">
      <c r="B5" s="15">
        <f t="array" ref="B5:H5">DaysAndWeeks+DATE(CalendarYear,11,1)-WEEKDAY(DATE(CalendarYear,11,1),(WeekStart="LUNES")+1)+8</f>
        <v>45236</v>
      </c>
      <c r="C5" s="15">
        <v>45237</v>
      </c>
      <c r="D5" s="15">
        <v>45238</v>
      </c>
      <c r="E5" s="15">
        <v>45239</v>
      </c>
      <c r="F5" s="15">
        <v>45240</v>
      </c>
      <c r="G5" s="15">
        <v>45241</v>
      </c>
      <c r="H5" s="15">
        <v>45242</v>
      </c>
    </row>
    <row r="6" spans="2:8" ht="58" customHeight="1">
      <c r="B6" s="11"/>
      <c r="C6" s="11"/>
      <c r="D6" s="11"/>
      <c r="E6" s="11"/>
      <c r="F6" s="11"/>
      <c r="G6" s="11"/>
      <c r="H6" s="11"/>
    </row>
    <row r="7" spans="2:8" ht="19.5" customHeight="1">
      <c r="B7" s="13">
        <f t="array" ref="B7:H7">DaysAndWeeks+DATE(CalendarYear,11,1)-WEEKDAY(DATE(CalendarYear,11,1),(WeekStart="LUNES")+1)+15</f>
        <v>45243</v>
      </c>
      <c r="C7" s="13">
        <v>45244</v>
      </c>
      <c r="D7" s="13">
        <v>45245</v>
      </c>
      <c r="E7" s="13">
        <v>45246</v>
      </c>
      <c r="F7" s="13">
        <v>45247</v>
      </c>
      <c r="G7" s="13">
        <v>45248</v>
      </c>
      <c r="H7" s="13">
        <v>45249</v>
      </c>
    </row>
    <row r="8" spans="2:8" ht="58" customHeight="1"/>
    <row r="9" spans="2:8" ht="19.5" customHeight="1">
      <c r="B9" s="15">
        <f t="array" ref="B9:H9">DaysAndWeeks+DATE(CalendarYear,11,1)-WEEKDAY(DATE(CalendarYear,11,1),(WeekStart="LUNES")+1)+22</f>
        <v>45250</v>
      </c>
      <c r="C9" s="15">
        <v>45251</v>
      </c>
      <c r="D9" s="15">
        <v>45252</v>
      </c>
      <c r="E9" s="15">
        <v>45253</v>
      </c>
      <c r="F9" s="15">
        <v>45254</v>
      </c>
      <c r="G9" s="15">
        <v>45255</v>
      </c>
      <c r="H9" s="15">
        <v>45256</v>
      </c>
    </row>
    <row r="10" spans="2:8" ht="58" customHeight="1">
      <c r="B10" s="11"/>
      <c r="C10" s="11"/>
      <c r="D10" s="11"/>
      <c r="E10" s="11"/>
      <c r="F10" s="11"/>
      <c r="G10" s="11"/>
      <c r="H10" s="11"/>
    </row>
    <row r="11" spans="2:8" ht="19.5" customHeight="1">
      <c r="B11" s="13">
        <f t="array" ref="B11:H11">DaysAndWeeks+DATE(CalendarYear,11,1)-WEEKDAY(DATE(CalendarYear,11,1),(WeekStart="LUNES")+1)+29</f>
        <v>45257</v>
      </c>
      <c r="C11" s="13">
        <v>45258</v>
      </c>
      <c r="D11" s="13">
        <v>45259</v>
      </c>
      <c r="E11" s="13">
        <v>45260</v>
      </c>
      <c r="F11" s="13">
        <v>45261</v>
      </c>
      <c r="G11" s="13">
        <v>45262</v>
      </c>
      <c r="H11" s="13">
        <v>45263</v>
      </c>
    </row>
    <row r="12" spans="2:8" ht="58" customHeight="1"/>
    <row r="13" spans="2:8" ht="19.5" customHeight="1">
      <c r="B13" s="15">
        <f t="array" ref="B13:C13">DaysAndWeeks+DATE(CalendarYear,11,1)-WEEKDAY(DATE(CalendarYear,11,1),(WeekStart="LUNES")+1)+36</f>
        <v>45264</v>
      </c>
      <c r="C13" s="15">
        <v>45265</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"diciembre "&amp;"de "&amp;CalendarYear</f>
        <v>diciembre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DaysAndWeeks+DATE(CalendarYear,12,1)-WEEKDAY(DATE(CalendarYear,12,1),(WeekStart="LUNES")+1)+1</f>
        <v>45257</v>
      </c>
      <c r="C3" s="13">
        <v>45258</v>
      </c>
      <c r="D3" s="13">
        <v>45259</v>
      </c>
      <c r="E3" s="13">
        <v>45260</v>
      </c>
      <c r="F3" s="13">
        <v>45261</v>
      </c>
      <c r="G3" s="13">
        <v>45262</v>
      </c>
      <c r="H3" s="13">
        <v>45263</v>
      </c>
    </row>
    <row r="4" spans="2:8" ht="58" customHeight="1"/>
    <row r="5" spans="2:8" ht="19.5" customHeight="1">
      <c r="B5" s="15">
        <f t="array" ref="B5:H5">DaysAndWeeks+DATE(CalendarYear,12,1)-WEEKDAY(DATE(CalendarYear,12,1),(WeekStart="LUNES")+1)+8</f>
        <v>45264</v>
      </c>
      <c r="C5" s="15">
        <v>45265</v>
      </c>
      <c r="D5" s="15">
        <v>45266</v>
      </c>
      <c r="E5" s="15">
        <v>45267</v>
      </c>
      <c r="F5" s="15">
        <v>45268</v>
      </c>
      <c r="G5" s="15">
        <v>45269</v>
      </c>
      <c r="H5" s="15">
        <v>45270</v>
      </c>
    </row>
    <row r="6" spans="2:8" ht="58" customHeight="1">
      <c r="B6" s="11"/>
      <c r="C6" s="11"/>
      <c r="D6" s="11"/>
      <c r="E6" s="11"/>
      <c r="F6" s="11"/>
      <c r="G6" s="11"/>
      <c r="H6" s="11"/>
    </row>
    <row r="7" spans="2:8" ht="19.5" customHeight="1">
      <c r="B7" s="13">
        <f t="array" ref="B7:H7">DaysAndWeeks+DATE(CalendarYear,12,1)-WEEKDAY(DATE(CalendarYear,12,1),(WeekStart="LUNES")+1)+15</f>
        <v>45271</v>
      </c>
      <c r="C7" s="13">
        <v>45272</v>
      </c>
      <c r="D7" s="13">
        <v>45273</v>
      </c>
      <c r="E7" s="13">
        <v>45274</v>
      </c>
      <c r="F7" s="13">
        <v>45275</v>
      </c>
      <c r="G7" s="13">
        <v>45276</v>
      </c>
      <c r="H7" s="13">
        <v>45277</v>
      </c>
    </row>
    <row r="8" spans="2:8" ht="58" customHeight="1"/>
    <row r="9" spans="2:8" ht="19.5" customHeight="1">
      <c r="B9" s="15">
        <f t="array" ref="B9:H9">DaysAndWeeks+DATE(CalendarYear,12,1)-WEEKDAY(DATE(CalendarYear,12,1),(WeekStart="LUNES")+1)+22</f>
        <v>45278</v>
      </c>
      <c r="C9" s="15">
        <v>45279</v>
      </c>
      <c r="D9" s="15">
        <v>45280</v>
      </c>
      <c r="E9" s="15">
        <v>45281</v>
      </c>
      <c r="F9" s="15">
        <v>45282</v>
      </c>
      <c r="G9" s="15">
        <v>45283</v>
      </c>
      <c r="H9" s="15">
        <v>45284</v>
      </c>
    </row>
    <row r="10" spans="2:8" ht="58" customHeight="1">
      <c r="B10" s="11"/>
      <c r="C10" s="11"/>
      <c r="D10" s="11"/>
      <c r="E10" s="11"/>
      <c r="F10" s="11"/>
      <c r="G10" s="11"/>
      <c r="H10" s="11"/>
    </row>
    <row r="11" spans="2:8" ht="19.5" customHeight="1">
      <c r="B11" s="13">
        <f t="array" ref="B11:H11">DaysAndWeeks+DATE(CalendarYear,12,1)-WEEKDAY(DATE(CalendarYear,12,1),(WeekStart="LUNES")+1)+29</f>
        <v>45285</v>
      </c>
      <c r="C11" s="13">
        <v>45286</v>
      </c>
      <c r="D11" s="13">
        <v>45287</v>
      </c>
      <c r="E11" s="13">
        <v>45288</v>
      </c>
      <c r="F11" s="13">
        <v>45289</v>
      </c>
      <c r="G11" s="13">
        <v>45290</v>
      </c>
      <c r="H11" s="13">
        <v>45291</v>
      </c>
    </row>
    <row r="12" spans="2:8" ht="58" customHeight="1"/>
    <row r="13" spans="2:8" ht="19.5" customHeight="1">
      <c r="B13" s="15">
        <f t="array" ref="B13:C13">DaysAndWeeks+DATE(CalendarYear,12,1)-WEEKDAY(DATE(CalendarYear,12,1),(WeekStart="LUNES")+1)+36</f>
        <v>45292</v>
      </c>
      <c r="C13" s="15">
        <v>45293</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1:8" s="1" customFormat="1" ht="60" customHeight="1">
      <c r="A1"/>
      <c r="B1" s="20" t="str">
        <f>"febrero "&amp;"de "&amp;CalendarYear</f>
        <v>febrero de 2023</v>
      </c>
      <c r="C1" s="20"/>
      <c r="D1" s="20"/>
      <c r="E1" s="3"/>
      <c r="F1" s="3"/>
      <c r="G1" s="3"/>
      <c r="H1" s="4"/>
    </row>
    <row r="2" spans="1:8" s="2" customFormat="1" ht="21.75" customHeight="1" thickBot="1">
      <c r="A2"/>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1:8" s="5" customFormat="1" ht="19.5" customHeight="1">
      <c r="A3"/>
      <c r="B3" s="13">
        <f t="array" ref="B3:H3">DaysAndWeeks+DATE(CalendarYear,2,1)-WEEKDAY(DATE(CalendarYear,2,1),(WeekStart="LUNES")+1)+1</f>
        <v>44956</v>
      </c>
      <c r="C3" s="13">
        <v>44957</v>
      </c>
      <c r="D3" s="13">
        <v>44958</v>
      </c>
      <c r="E3" s="13">
        <v>44959</v>
      </c>
      <c r="F3" s="13">
        <v>44960</v>
      </c>
      <c r="G3" s="13">
        <v>44961</v>
      </c>
      <c r="H3" s="13">
        <v>44962</v>
      </c>
    </row>
    <row r="4" spans="1:8" ht="58" customHeight="1"/>
    <row r="5" spans="1:8" s="5" customFormat="1" ht="19.5" customHeight="1">
      <c r="A5"/>
      <c r="B5" s="15">
        <f t="array" ref="B5:H5">DaysAndWeeks+DATE(CalendarYear,2,1)-WEEKDAY(DATE(CalendarYear,2,1),(WeekStart="LUNES")+1)+8</f>
        <v>44963</v>
      </c>
      <c r="C5" s="15">
        <v>44964</v>
      </c>
      <c r="D5" s="15">
        <v>44965</v>
      </c>
      <c r="E5" s="15">
        <v>44966</v>
      </c>
      <c r="F5" s="15">
        <v>44967</v>
      </c>
      <c r="G5" s="15">
        <v>44968</v>
      </c>
      <c r="H5" s="15">
        <v>44969</v>
      </c>
    </row>
    <row r="6" spans="1:8" ht="58" customHeight="1">
      <c r="B6" s="11"/>
      <c r="C6" s="11"/>
      <c r="D6" s="11"/>
      <c r="E6" s="11"/>
      <c r="F6" s="11"/>
      <c r="G6" s="11"/>
      <c r="H6" s="11"/>
    </row>
    <row r="7" spans="1:8" s="5" customFormat="1" ht="19.5" customHeight="1">
      <c r="A7"/>
      <c r="B7" s="13">
        <f t="array" ref="B7:H7">DaysAndWeeks+DATE(CalendarYear,2,1)-WEEKDAY(DATE(CalendarYear,2,1),(WeekStart="LUNES")+1)+15</f>
        <v>44970</v>
      </c>
      <c r="C7" s="13">
        <v>44971</v>
      </c>
      <c r="D7" s="13">
        <v>44972</v>
      </c>
      <c r="E7" s="13">
        <v>44973</v>
      </c>
      <c r="F7" s="13">
        <v>44974</v>
      </c>
      <c r="G7" s="13">
        <v>44975</v>
      </c>
      <c r="H7" s="13">
        <v>44976</v>
      </c>
    </row>
    <row r="8" spans="1:8" ht="58" customHeight="1"/>
    <row r="9" spans="1:8" s="5" customFormat="1" ht="19.5" customHeight="1">
      <c r="A9"/>
      <c r="B9" s="15">
        <f t="array" ref="B9:H9">DaysAndWeeks+DATE(CalendarYear,2,1)-WEEKDAY(DATE(CalendarYear,2,1),(WeekStart="LUNES")+1)+22</f>
        <v>44977</v>
      </c>
      <c r="C9" s="15">
        <v>44978</v>
      </c>
      <c r="D9" s="15">
        <v>44979</v>
      </c>
      <c r="E9" s="15">
        <v>44980</v>
      </c>
      <c r="F9" s="15">
        <v>44981</v>
      </c>
      <c r="G9" s="15">
        <v>44982</v>
      </c>
      <c r="H9" s="15">
        <v>44983</v>
      </c>
    </row>
    <row r="10" spans="1:8" ht="58" customHeight="1">
      <c r="B10" s="11"/>
      <c r="C10" s="11"/>
      <c r="D10" s="11"/>
      <c r="E10" s="11"/>
      <c r="F10" s="11"/>
      <c r="G10" s="11"/>
      <c r="H10" s="11"/>
    </row>
    <row r="11" spans="1:8" s="5" customFormat="1" ht="19.5" customHeight="1">
      <c r="A11"/>
      <c r="B11" s="13">
        <f t="array" ref="B11:H11">DaysAndWeeks+DATE(CalendarYear,2,1)-WEEKDAY(DATE(CalendarYear,2,1),(WeekStart="LUNES")+1)+29</f>
        <v>44984</v>
      </c>
      <c r="C11" s="13">
        <v>44985</v>
      </c>
      <c r="D11" s="13">
        <v>44986</v>
      </c>
      <c r="E11" s="13">
        <v>44987</v>
      </c>
      <c r="F11" s="13">
        <v>44988</v>
      </c>
      <c r="G11" s="13">
        <v>44989</v>
      </c>
      <c r="H11" s="13">
        <v>44990</v>
      </c>
    </row>
    <row r="12" spans="1:8" ht="58" customHeight="1"/>
    <row r="13" spans="1:8" s="5" customFormat="1" ht="19.5" customHeight="1">
      <c r="A13"/>
      <c r="B13" s="15">
        <f t="array" ref="B13:C13">DaysAndWeeks+DATE(CalendarYear,2,1)-WEEKDAY(DATE(CalendarYear,2,1),(WeekStart="LUNES")+1)+36</f>
        <v>44991</v>
      </c>
      <c r="C13" s="15">
        <v>44992</v>
      </c>
      <c r="D13" s="16" t="s">
        <v>0</v>
      </c>
      <c r="E13" s="17"/>
      <c r="F13" s="17"/>
      <c r="G13" s="17"/>
      <c r="H13" s="17"/>
    </row>
    <row r="14" spans="1:8" ht="58" customHeight="1">
      <c r="B14" s="11"/>
      <c r="C14" s="11"/>
      <c r="D14" s="16"/>
      <c r="E14" s="17"/>
      <c r="F14" s="17"/>
      <c r="G14" s="17"/>
      <c r="H14" s="17"/>
    </row>
  </sheetData>
  <mergeCells count="3">
    <mergeCell ref="D13:D14"/>
    <mergeCell ref="E13:H14"/>
    <mergeCell ref="B1:D1"/>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zoomScaleNormal="10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"marzo "&amp;"de "&amp;CalendarYear</f>
        <v>marzo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DaysAndWeeks+DATE(CalendarYear,3,1)-WEEKDAY(DATE(CalendarYear,3,1),(WeekStart="LUNES")+1)+1</f>
        <v>44984</v>
      </c>
      <c r="C3" s="13">
        <v>44985</v>
      </c>
      <c r="D3" s="13">
        <v>44986</v>
      </c>
      <c r="E3" s="13">
        <v>44987</v>
      </c>
      <c r="F3" s="13">
        <v>44988</v>
      </c>
      <c r="G3" s="13">
        <v>44989</v>
      </c>
      <c r="H3" s="13">
        <v>44990</v>
      </c>
    </row>
    <row r="4" spans="2:8" ht="58" customHeight="1"/>
    <row r="5" spans="2:8" ht="19.5" customHeight="1">
      <c r="B5" s="15">
        <f t="array" ref="B5:H5">DaysAndWeeks+DATE(CalendarYear,3,1)-WEEKDAY(DATE(CalendarYear,3,1),(WeekStart="LUNES")+1)+8</f>
        <v>44991</v>
      </c>
      <c r="C5" s="15">
        <v>44992</v>
      </c>
      <c r="D5" s="15">
        <v>44993</v>
      </c>
      <c r="E5" s="15">
        <v>44994</v>
      </c>
      <c r="F5" s="15">
        <v>44995</v>
      </c>
      <c r="G5" s="15">
        <v>44996</v>
      </c>
      <c r="H5" s="15">
        <v>44997</v>
      </c>
    </row>
    <row r="6" spans="2:8" ht="58" customHeight="1">
      <c r="B6" s="11"/>
      <c r="C6" s="11"/>
      <c r="D6" s="11"/>
      <c r="E6" s="11"/>
      <c r="F6" s="11"/>
      <c r="G6" s="11"/>
      <c r="H6" s="11"/>
    </row>
    <row r="7" spans="2:8" ht="19.5" customHeight="1">
      <c r="B7" s="13">
        <f t="array" ref="B7:H7">DaysAndWeeks+DATE(CalendarYear,3,1)-WEEKDAY(DATE(CalendarYear,3,1),(WeekStart="LUNES")+1)+15</f>
        <v>44998</v>
      </c>
      <c r="C7" s="13">
        <v>44999</v>
      </c>
      <c r="D7" s="13">
        <v>45000</v>
      </c>
      <c r="E7" s="13">
        <v>45001</v>
      </c>
      <c r="F7" s="13">
        <v>45002</v>
      </c>
      <c r="G7" s="13">
        <v>45003</v>
      </c>
      <c r="H7" s="13">
        <v>45004</v>
      </c>
    </row>
    <row r="8" spans="2:8" ht="58" customHeight="1"/>
    <row r="9" spans="2:8" ht="19.5" customHeight="1">
      <c r="B9" s="15">
        <f t="array" ref="B9:H9">DaysAndWeeks+DATE(CalendarYear,3,1)-WEEKDAY(DATE(CalendarYear,3,1),(WeekStart="LUNES")+1)+22</f>
        <v>45005</v>
      </c>
      <c r="C9" s="15">
        <v>45006</v>
      </c>
      <c r="D9" s="15">
        <v>45007</v>
      </c>
      <c r="E9" s="15">
        <v>45008</v>
      </c>
      <c r="F9" s="15">
        <v>45009</v>
      </c>
      <c r="G9" s="15">
        <v>45010</v>
      </c>
      <c r="H9" s="15">
        <v>45011</v>
      </c>
    </row>
    <row r="10" spans="2:8" ht="58" customHeight="1">
      <c r="B10" s="11"/>
      <c r="C10" s="11"/>
      <c r="D10" s="11"/>
      <c r="E10" s="11"/>
      <c r="F10" s="11"/>
      <c r="G10" s="11"/>
      <c r="H10" s="11"/>
    </row>
    <row r="11" spans="2:8" ht="19.5" customHeight="1">
      <c r="B11" s="13">
        <f t="array" ref="B11:H11">DaysAndWeeks+DATE(CalendarYear,3,1)-WEEKDAY(DATE(CalendarYear,3,1),(WeekStart="LUNES")+1)+29</f>
        <v>45012</v>
      </c>
      <c r="C11" s="13">
        <v>45013</v>
      </c>
      <c r="D11" s="13">
        <v>45014</v>
      </c>
      <c r="E11" s="13">
        <v>45015</v>
      </c>
      <c r="F11" s="13">
        <v>45016</v>
      </c>
      <c r="G11" s="13">
        <v>45017</v>
      </c>
      <c r="H11" s="13">
        <v>45018</v>
      </c>
    </row>
    <row r="12" spans="2:8" ht="58" customHeight="1"/>
    <row r="13" spans="2:8" ht="19.5" customHeight="1">
      <c r="B13" s="15">
        <f t="array" ref="B13:C13">DaysAndWeeks+DATE(CalendarYear,3,1)-WEEKDAY(DATE(CalendarYear,3,1),(WeekStart="LUNES")+1)+36</f>
        <v>45019</v>
      </c>
      <c r="C13" s="15">
        <v>45020</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"abril "&amp;"de "&amp;CalendarYear</f>
        <v>abril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DaysAndWeeks+DATE(CalendarYear,4,1)-WEEKDAY(DATE(CalendarYear,4,1),(WeekStart="LUNES")+1)+1</f>
        <v>45012</v>
      </c>
      <c r="C3" s="13">
        <v>45013</v>
      </c>
      <c r="D3" s="13">
        <v>45014</v>
      </c>
      <c r="E3" s="13">
        <v>45015</v>
      </c>
      <c r="F3" s="13">
        <v>45016</v>
      </c>
      <c r="G3" s="13">
        <v>45017</v>
      </c>
      <c r="H3" s="13">
        <v>45018</v>
      </c>
    </row>
    <row r="4" spans="2:8" ht="58" customHeight="1"/>
    <row r="5" spans="2:8" ht="19.5" customHeight="1">
      <c r="B5" s="15">
        <f t="array" ref="B5:H5">DaysAndWeeks+DATE(CalendarYear,4,1)-WEEKDAY(DATE(CalendarYear,4,1),(WeekStart="LUNES")+1)+8</f>
        <v>45019</v>
      </c>
      <c r="C5" s="15">
        <v>45020</v>
      </c>
      <c r="D5" s="15">
        <v>45021</v>
      </c>
      <c r="E5" s="15">
        <v>45022</v>
      </c>
      <c r="F5" s="15">
        <v>45023</v>
      </c>
      <c r="G5" s="15">
        <v>45024</v>
      </c>
      <c r="H5" s="15">
        <v>45025</v>
      </c>
    </row>
    <row r="6" spans="2:8" ht="58" customHeight="1">
      <c r="B6" s="11"/>
      <c r="C6" s="11"/>
      <c r="D6" s="11"/>
      <c r="E6" s="11"/>
      <c r="F6" s="11"/>
      <c r="G6" s="11"/>
      <c r="H6" s="11"/>
    </row>
    <row r="7" spans="2:8" ht="19.5" customHeight="1">
      <c r="B7" s="13">
        <f t="array" ref="B7:H7">DaysAndWeeks+DATE(CalendarYear,4,1)-WEEKDAY(DATE(CalendarYear,4,1),(WeekStart="LUNES")+1)+15</f>
        <v>45026</v>
      </c>
      <c r="C7" s="13">
        <v>45027</v>
      </c>
      <c r="D7" s="13">
        <v>45028</v>
      </c>
      <c r="E7" s="13">
        <v>45029</v>
      </c>
      <c r="F7" s="13">
        <v>45030</v>
      </c>
      <c r="G7" s="13">
        <v>45031</v>
      </c>
      <c r="H7" s="13">
        <v>45032</v>
      </c>
    </row>
    <row r="8" spans="2:8" ht="58" customHeight="1"/>
    <row r="9" spans="2:8" ht="19.5" customHeight="1">
      <c r="B9" s="15">
        <f t="array" ref="B9:H9">DaysAndWeeks+DATE(CalendarYear,4,1)-WEEKDAY(DATE(CalendarYear,4,1),(WeekStart="LUNES")+1)+22</f>
        <v>45033</v>
      </c>
      <c r="C9" s="15">
        <v>45034</v>
      </c>
      <c r="D9" s="15">
        <v>45035</v>
      </c>
      <c r="E9" s="15">
        <v>45036</v>
      </c>
      <c r="F9" s="15">
        <v>45037</v>
      </c>
      <c r="G9" s="15">
        <v>45038</v>
      </c>
      <c r="H9" s="15">
        <v>45039</v>
      </c>
    </row>
    <row r="10" spans="2:8" ht="58" customHeight="1">
      <c r="B10" s="11"/>
      <c r="C10" s="11"/>
      <c r="D10" s="11"/>
      <c r="E10" s="11"/>
      <c r="F10" s="11"/>
      <c r="G10" s="11"/>
      <c r="H10" s="11"/>
    </row>
    <row r="11" spans="2:8" ht="19.5" customHeight="1">
      <c r="B11" s="13">
        <f t="array" ref="B11:H11">DaysAndWeeks+DATE(CalendarYear,4,1)-WEEKDAY(DATE(CalendarYear,4,1),(WeekStart="LUNES")+1)+29</f>
        <v>45040</v>
      </c>
      <c r="C11" s="13">
        <v>45041</v>
      </c>
      <c r="D11" s="13">
        <v>45042</v>
      </c>
      <c r="E11" s="13">
        <v>45043</v>
      </c>
      <c r="F11" s="13">
        <v>45044</v>
      </c>
      <c r="G11" s="13">
        <v>45045</v>
      </c>
      <c r="H11" s="13">
        <v>45046</v>
      </c>
    </row>
    <row r="12" spans="2:8" ht="58" customHeight="1"/>
    <row r="13" spans="2:8" ht="19.5" customHeight="1">
      <c r="B13" s="15">
        <f t="array" ref="B13:C13">DaysAndWeeks+DATE(CalendarYear,4,1)-WEEKDAY(DATE(CalendarYear,4,1),(WeekStart="LUNES")+1)+36</f>
        <v>45047</v>
      </c>
      <c r="C13" s="15">
        <v>45048</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"mayo "&amp;"de "&amp;CalendarYear</f>
        <v>mayo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DaysAndWeeks+DATE(CalendarYear,5,1)-WEEKDAY(DATE(CalendarYear,5,1),(WeekStart="LUNES")+1)+1</f>
        <v>45047</v>
      </c>
      <c r="C3" s="13">
        <v>45048</v>
      </c>
      <c r="D3" s="13">
        <v>45049</v>
      </c>
      <c r="E3" s="13">
        <v>45050</v>
      </c>
      <c r="F3" s="13">
        <v>45051</v>
      </c>
      <c r="G3" s="13">
        <v>45052</v>
      </c>
      <c r="H3" s="13">
        <v>45053</v>
      </c>
    </row>
    <row r="4" spans="2:8" ht="58" customHeight="1"/>
    <row r="5" spans="2:8" ht="19.5" customHeight="1">
      <c r="B5" s="15">
        <f t="array" ref="B5:H5">DaysAndWeeks+DATE(CalendarYear,5,1)-WEEKDAY(DATE(CalendarYear,5,1),(WeekStart="LUNES")+1)+8</f>
        <v>45054</v>
      </c>
      <c r="C5" s="15">
        <v>45055</v>
      </c>
      <c r="D5" s="15">
        <v>45056</v>
      </c>
      <c r="E5" s="15">
        <v>45057</v>
      </c>
      <c r="F5" s="15">
        <v>45058</v>
      </c>
      <c r="G5" s="15">
        <v>45059</v>
      </c>
      <c r="H5" s="15">
        <v>45060</v>
      </c>
    </row>
    <row r="6" spans="2:8" ht="58" customHeight="1">
      <c r="B6" s="11"/>
      <c r="C6" s="11"/>
      <c r="D6" s="11"/>
      <c r="E6" s="11"/>
      <c r="F6" s="11"/>
      <c r="G6" s="11"/>
      <c r="H6" s="11"/>
    </row>
    <row r="7" spans="2:8" ht="19.5" customHeight="1">
      <c r="B7" s="13">
        <f t="array" ref="B7:H7">DaysAndWeeks+DATE(CalendarYear,5,1)-WEEKDAY(DATE(CalendarYear,5,1),(WeekStart="LUNES")+1)+15</f>
        <v>45061</v>
      </c>
      <c r="C7" s="13">
        <v>45062</v>
      </c>
      <c r="D7" s="13">
        <v>45063</v>
      </c>
      <c r="E7" s="13">
        <v>45064</v>
      </c>
      <c r="F7" s="13">
        <v>45065</v>
      </c>
      <c r="G7" s="13">
        <v>45066</v>
      </c>
      <c r="H7" s="13">
        <v>45067</v>
      </c>
    </row>
    <row r="8" spans="2:8" ht="58" customHeight="1"/>
    <row r="9" spans="2:8" ht="19.5" customHeight="1">
      <c r="B9" s="15">
        <f t="array" ref="B9:H9">DaysAndWeeks+DATE(CalendarYear,5,1)-WEEKDAY(DATE(CalendarYear,5,1),(WeekStart="LUNES")+1)+22</f>
        <v>45068</v>
      </c>
      <c r="C9" s="15">
        <v>45069</v>
      </c>
      <c r="D9" s="15">
        <v>45070</v>
      </c>
      <c r="E9" s="15">
        <v>45071</v>
      </c>
      <c r="F9" s="15">
        <v>45072</v>
      </c>
      <c r="G9" s="15">
        <v>45073</v>
      </c>
      <c r="H9" s="15">
        <v>45074</v>
      </c>
    </row>
    <row r="10" spans="2:8" ht="58" customHeight="1">
      <c r="B10" s="11"/>
      <c r="C10" s="11"/>
      <c r="D10" s="11"/>
      <c r="E10" s="11"/>
      <c r="F10" s="11"/>
      <c r="G10" s="11"/>
      <c r="H10" s="11"/>
    </row>
    <row r="11" spans="2:8" ht="19.5" customHeight="1">
      <c r="B11" s="13">
        <f t="array" ref="B11:H11">DaysAndWeeks+DATE(CalendarYear,5,1)-WEEKDAY(DATE(CalendarYear,5,1),(WeekStart="LUNES")+1)+29</f>
        <v>45075</v>
      </c>
      <c r="C11" s="13">
        <v>45076</v>
      </c>
      <c r="D11" s="13">
        <v>45077</v>
      </c>
      <c r="E11" s="13">
        <v>45078</v>
      </c>
      <c r="F11" s="13">
        <v>45079</v>
      </c>
      <c r="G11" s="13">
        <v>45080</v>
      </c>
      <c r="H11" s="13">
        <v>45081</v>
      </c>
    </row>
    <row r="12" spans="2:8" ht="58" customHeight="1"/>
    <row r="13" spans="2:8" ht="19.5" customHeight="1">
      <c r="B13" s="15">
        <f t="array" ref="B13:C13">DaysAndWeeks+DATE(CalendarYear,5,1)-WEEKDAY(DATE(CalendarYear,5,1),(WeekStart="LUNES")+1)+36</f>
        <v>45082</v>
      </c>
      <c r="C13" s="15">
        <v>45083</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"junio "&amp;"de "&amp;CalendarYear</f>
        <v>junio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DaysAndWeeks+DATE(CalendarYear,6,1)-WEEKDAY(DATE(CalendarYear,6,1),(WeekStart="LUNES")+1)+1</f>
        <v>45075</v>
      </c>
      <c r="C3" s="13">
        <v>45076</v>
      </c>
      <c r="D3" s="13">
        <v>45077</v>
      </c>
      <c r="E3" s="13">
        <v>45078</v>
      </c>
      <c r="F3" s="13">
        <v>45079</v>
      </c>
      <c r="G3" s="13">
        <v>45080</v>
      </c>
      <c r="H3" s="13">
        <v>45081</v>
      </c>
    </row>
    <row r="4" spans="2:8" ht="58" customHeight="1"/>
    <row r="5" spans="2:8" ht="19.5" customHeight="1">
      <c r="B5" s="15">
        <f t="array" ref="B5:H5">DaysAndWeeks+DATE(CalendarYear,6,1)-WEEKDAY(DATE(CalendarYear,6,1),(WeekStart="LUNES")+1)+8</f>
        <v>45082</v>
      </c>
      <c r="C5" s="15">
        <v>45083</v>
      </c>
      <c r="D5" s="15">
        <v>45084</v>
      </c>
      <c r="E5" s="15">
        <v>45085</v>
      </c>
      <c r="F5" s="15">
        <v>45086</v>
      </c>
      <c r="G5" s="15">
        <v>45087</v>
      </c>
      <c r="H5" s="15">
        <v>45088</v>
      </c>
    </row>
    <row r="6" spans="2:8" ht="58" customHeight="1">
      <c r="B6" s="11"/>
      <c r="C6" s="11"/>
      <c r="D6" s="11"/>
      <c r="E6" s="11"/>
      <c r="F6" s="11"/>
      <c r="G6" s="11"/>
      <c r="H6" s="11"/>
    </row>
    <row r="7" spans="2:8" ht="19.5" customHeight="1">
      <c r="B7" s="13">
        <f t="array" ref="B7:H7">DaysAndWeeks+DATE(CalendarYear,6,1)-WEEKDAY(DATE(CalendarYear,6,1),(WeekStart="LUNES")+1)+15</f>
        <v>45089</v>
      </c>
      <c r="C7" s="13">
        <v>45090</v>
      </c>
      <c r="D7" s="13">
        <v>45091</v>
      </c>
      <c r="E7" s="13">
        <v>45092</v>
      </c>
      <c r="F7" s="13">
        <v>45093</v>
      </c>
      <c r="G7" s="13">
        <v>45094</v>
      </c>
      <c r="H7" s="13">
        <v>45095</v>
      </c>
    </row>
    <row r="8" spans="2:8" ht="58" customHeight="1"/>
    <row r="9" spans="2:8" ht="19.5" customHeight="1">
      <c r="B9" s="15">
        <f t="array" ref="B9:H9">DaysAndWeeks+DATE(CalendarYear,6,1)-WEEKDAY(DATE(CalendarYear,6,1),(WeekStart="LUNES")+1)+22</f>
        <v>45096</v>
      </c>
      <c r="C9" s="15">
        <v>45097</v>
      </c>
      <c r="D9" s="15">
        <v>45098</v>
      </c>
      <c r="E9" s="15">
        <v>45099</v>
      </c>
      <c r="F9" s="15">
        <v>45100</v>
      </c>
      <c r="G9" s="15">
        <v>45101</v>
      </c>
      <c r="H9" s="15">
        <v>45102</v>
      </c>
    </row>
    <row r="10" spans="2:8" ht="58" customHeight="1">
      <c r="B10" s="11"/>
      <c r="C10" s="11"/>
      <c r="D10" s="11"/>
      <c r="E10" s="11"/>
      <c r="F10" s="11"/>
      <c r="G10" s="11"/>
      <c r="H10" s="11"/>
    </row>
    <row r="11" spans="2:8" ht="19.5" customHeight="1">
      <c r="B11" s="13">
        <f t="array" ref="B11:H11">DaysAndWeeks+DATE(CalendarYear,6,1)-WEEKDAY(DATE(CalendarYear,6,1),(WeekStart="LUNES")+1)+29</f>
        <v>45103</v>
      </c>
      <c r="C11" s="13">
        <v>45104</v>
      </c>
      <c r="D11" s="13">
        <v>45105</v>
      </c>
      <c r="E11" s="13">
        <v>45106</v>
      </c>
      <c r="F11" s="13">
        <v>45107</v>
      </c>
      <c r="G11" s="13">
        <v>45108</v>
      </c>
      <c r="H11" s="13">
        <v>45109</v>
      </c>
    </row>
    <row r="12" spans="2:8" ht="58" customHeight="1"/>
    <row r="13" spans="2:8" ht="19.5" customHeight="1">
      <c r="B13" s="15">
        <f t="array" ref="B13:C13">DaysAndWeeks+DATE(CalendarYear,6,1)-WEEKDAY(DATE(CalendarYear,6,1),(WeekStart="LUNES")+1)+36</f>
        <v>45110</v>
      </c>
      <c r="C13" s="15">
        <v>45111</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Normal="10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"julio "&amp;"de "&amp;CalendarYear</f>
        <v>julio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DaysAndWeeks+DATE(CalendarYear,7,1)-WEEKDAY(DATE(CalendarYear,7,1),(WeekStart="LUNES")+1)+1</f>
        <v>45103</v>
      </c>
      <c r="C3" s="13">
        <v>45104</v>
      </c>
      <c r="D3" s="13">
        <v>45105</v>
      </c>
      <c r="E3" s="13">
        <v>45106</v>
      </c>
      <c r="F3" s="13">
        <v>45107</v>
      </c>
      <c r="G3" s="13">
        <v>45108</v>
      </c>
      <c r="H3" s="13">
        <v>45109</v>
      </c>
    </row>
    <row r="4" spans="2:8" ht="58" customHeight="1"/>
    <row r="5" spans="2:8" ht="19.5" customHeight="1">
      <c r="B5" s="15">
        <f t="array" ref="B5:H5">DaysAndWeeks+DATE(CalendarYear,7,1)-WEEKDAY(DATE(CalendarYear,7,1),(WeekStart="LUNES")+1)+8</f>
        <v>45110</v>
      </c>
      <c r="C5" s="15">
        <v>45111</v>
      </c>
      <c r="D5" s="15">
        <v>45112</v>
      </c>
      <c r="E5" s="15">
        <v>45113</v>
      </c>
      <c r="F5" s="15">
        <v>45114</v>
      </c>
      <c r="G5" s="15">
        <v>45115</v>
      </c>
      <c r="H5" s="15">
        <v>45116</v>
      </c>
    </row>
    <row r="6" spans="2:8" ht="58" customHeight="1">
      <c r="B6" s="11"/>
      <c r="C6" s="11"/>
      <c r="D6" s="11"/>
      <c r="E6" s="11"/>
      <c r="F6" s="11"/>
      <c r="G6" s="11"/>
      <c r="H6" s="11"/>
    </row>
    <row r="7" spans="2:8" ht="19.5" customHeight="1">
      <c r="B7" s="13">
        <f t="array" ref="B7:H7">DaysAndWeeks+DATE(CalendarYear,7,1)-WEEKDAY(DATE(CalendarYear,7,1),(WeekStart="LUNES")+1)+15</f>
        <v>45117</v>
      </c>
      <c r="C7" s="13">
        <v>45118</v>
      </c>
      <c r="D7" s="13">
        <v>45119</v>
      </c>
      <c r="E7" s="13">
        <v>45120</v>
      </c>
      <c r="F7" s="13">
        <v>45121</v>
      </c>
      <c r="G7" s="13">
        <v>45122</v>
      </c>
      <c r="H7" s="13">
        <v>45123</v>
      </c>
    </row>
    <row r="8" spans="2:8" ht="58" customHeight="1"/>
    <row r="9" spans="2:8" ht="19.5" customHeight="1">
      <c r="B9" s="15">
        <f t="array" ref="B9:H9">DaysAndWeeks+DATE(CalendarYear,7,1)-WEEKDAY(DATE(CalendarYear,7,1),(WeekStart="LUNES")+1)+22</f>
        <v>45124</v>
      </c>
      <c r="C9" s="15">
        <v>45125</v>
      </c>
      <c r="D9" s="15">
        <v>45126</v>
      </c>
      <c r="E9" s="15">
        <v>45127</v>
      </c>
      <c r="F9" s="15">
        <v>45128</v>
      </c>
      <c r="G9" s="15">
        <v>45129</v>
      </c>
      <c r="H9" s="15">
        <v>45130</v>
      </c>
    </row>
    <row r="10" spans="2:8" ht="58" customHeight="1">
      <c r="B10" s="11"/>
      <c r="C10" s="11"/>
      <c r="D10" s="11"/>
      <c r="E10" s="11"/>
      <c r="F10" s="11"/>
      <c r="G10" s="11"/>
      <c r="H10" s="11"/>
    </row>
    <row r="11" spans="2:8" ht="19.5" customHeight="1">
      <c r="B11" s="13">
        <f t="array" ref="B11:H11">DaysAndWeeks+DATE(CalendarYear,7,1)-WEEKDAY(DATE(CalendarYear,7,1),(WeekStart="LUNES")+1)+29</f>
        <v>45131</v>
      </c>
      <c r="C11" s="13">
        <v>45132</v>
      </c>
      <c r="D11" s="13">
        <v>45133</v>
      </c>
      <c r="E11" s="13">
        <v>45134</v>
      </c>
      <c r="F11" s="13">
        <v>45135</v>
      </c>
      <c r="G11" s="13">
        <v>45136</v>
      </c>
      <c r="H11" s="13">
        <v>45137</v>
      </c>
    </row>
    <row r="12" spans="2:8" ht="58" customHeight="1"/>
    <row r="13" spans="2:8" ht="19.5" customHeight="1">
      <c r="B13" s="15">
        <f t="array" ref="B13:C13">DaysAndWeeks+DATE(CalendarYear,7,1)-WEEKDAY(DATE(CalendarYear,7,1),(WeekStart="LUNES")+1)+36</f>
        <v>45138</v>
      </c>
      <c r="C13" s="15">
        <v>45139</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"agosto "&amp;"de "&amp;CalendarYear</f>
        <v>agosto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DaysAndWeeks+DATE(CalendarYear,8,1)-WEEKDAY(DATE(CalendarYear,8,1),(WeekStart="LUNES")+1)+1</f>
        <v>45138</v>
      </c>
      <c r="C3" s="13">
        <v>45139</v>
      </c>
      <c r="D3" s="13">
        <v>45140</v>
      </c>
      <c r="E3" s="13">
        <v>45141</v>
      </c>
      <c r="F3" s="13">
        <v>45142</v>
      </c>
      <c r="G3" s="13">
        <v>45143</v>
      </c>
      <c r="H3" s="13">
        <v>45144</v>
      </c>
    </row>
    <row r="4" spans="2:8" ht="58" customHeight="1"/>
    <row r="5" spans="2:8" ht="19.5" customHeight="1">
      <c r="B5" s="15">
        <f t="array" ref="B5:H5">DaysAndWeeks+DATE(CalendarYear,8,1)-WEEKDAY(DATE(CalendarYear,8,1),(WeekStart="LUNES")+1)+8</f>
        <v>45145</v>
      </c>
      <c r="C5" s="15">
        <v>45146</v>
      </c>
      <c r="D5" s="15">
        <v>45147</v>
      </c>
      <c r="E5" s="15">
        <v>45148</v>
      </c>
      <c r="F5" s="15">
        <v>45149</v>
      </c>
      <c r="G5" s="15">
        <v>45150</v>
      </c>
      <c r="H5" s="15">
        <v>45151</v>
      </c>
    </row>
    <row r="6" spans="2:8" ht="58" customHeight="1">
      <c r="B6" s="11"/>
      <c r="C6" s="11"/>
      <c r="D6" s="11"/>
      <c r="E6" s="11"/>
      <c r="F6" s="11"/>
      <c r="G6" s="11"/>
      <c r="H6" s="11"/>
    </row>
    <row r="7" spans="2:8" ht="19.5" customHeight="1">
      <c r="B7" s="13">
        <f t="array" ref="B7:H7">DaysAndWeeks+DATE(CalendarYear,8,1)-WEEKDAY(DATE(CalendarYear,8,1),(WeekStart="LUNES")+1)+15</f>
        <v>45152</v>
      </c>
      <c r="C7" s="13">
        <v>45153</v>
      </c>
      <c r="D7" s="13">
        <v>45154</v>
      </c>
      <c r="E7" s="13">
        <v>45155</v>
      </c>
      <c r="F7" s="13">
        <v>45156</v>
      </c>
      <c r="G7" s="13">
        <v>45157</v>
      </c>
      <c r="H7" s="13">
        <v>45158</v>
      </c>
    </row>
    <row r="8" spans="2:8" ht="58" customHeight="1"/>
    <row r="9" spans="2:8" ht="19.5" customHeight="1">
      <c r="B9" s="15">
        <f t="array" ref="B9:H9">DaysAndWeeks+DATE(CalendarYear,8,1)-WEEKDAY(DATE(CalendarYear,8,1),(WeekStart="LUNES")+1)+22</f>
        <v>45159</v>
      </c>
      <c r="C9" s="15">
        <v>45160</v>
      </c>
      <c r="D9" s="15">
        <v>45161</v>
      </c>
      <c r="E9" s="15">
        <v>45162</v>
      </c>
      <c r="F9" s="15">
        <v>45163</v>
      </c>
      <c r="G9" s="15">
        <v>45164</v>
      </c>
      <c r="H9" s="15">
        <v>45165</v>
      </c>
    </row>
    <row r="10" spans="2:8" ht="58" customHeight="1">
      <c r="B10" s="11"/>
      <c r="C10" s="11"/>
      <c r="D10" s="11"/>
      <c r="E10" s="11"/>
      <c r="F10" s="11"/>
      <c r="G10" s="11"/>
      <c r="H10" s="11"/>
    </row>
    <row r="11" spans="2:8" ht="19.5" customHeight="1">
      <c r="B11" s="13">
        <f t="array" ref="B11:H11">DaysAndWeeks+DATE(CalendarYear,8,1)-WEEKDAY(DATE(CalendarYear,8,1),(WeekStart="LUNES")+1)+29</f>
        <v>45166</v>
      </c>
      <c r="C11" s="13">
        <v>45167</v>
      </c>
      <c r="D11" s="13">
        <v>45168</v>
      </c>
      <c r="E11" s="13">
        <v>45169</v>
      </c>
      <c r="F11" s="13">
        <v>45170</v>
      </c>
      <c r="G11" s="13">
        <v>45171</v>
      </c>
      <c r="H11" s="13">
        <v>45172</v>
      </c>
    </row>
    <row r="12" spans="2:8" ht="58" customHeight="1"/>
    <row r="13" spans="2:8" ht="19.5" customHeight="1">
      <c r="B13" s="15">
        <f t="array" ref="B13:C13">DaysAndWeeks+DATE(CalendarYear,8,1)-WEEKDAY(DATE(CalendarYear,8,1),(WeekStart="LUNES")+1)+36</f>
        <v>45173</v>
      </c>
      <c r="C13" s="15">
        <v>45174</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"septiembre "&amp;"de "&amp;CalendarYear</f>
        <v>septiembre de 2023</v>
      </c>
      <c r="C1" s="20"/>
      <c r="D1" s="2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DaysAndWeeks+DATE(CalendarYear,9,1)-WEEKDAY(DATE(CalendarYear,9,1),(WeekStart="LUNES")+1)+1</f>
        <v>45166</v>
      </c>
      <c r="C3" s="13">
        <v>45167</v>
      </c>
      <c r="D3" s="13">
        <v>45168</v>
      </c>
      <c r="E3" s="13">
        <v>45169</v>
      </c>
      <c r="F3" s="13">
        <v>45170</v>
      </c>
      <c r="G3" s="13">
        <v>45171</v>
      </c>
      <c r="H3" s="13">
        <v>45172</v>
      </c>
    </row>
    <row r="4" spans="2:8" ht="58" customHeight="1"/>
    <row r="5" spans="2:8" ht="19.5" customHeight="1">
      <c r="B5" s="15">
        <f t="array" ref="B5:H5">DaysAndWeeks+DATE(CalendarYear,9,1)-WEEKDAY(DATE(CalendarYear,9,1),(WeekStart="LUNES")+1)+8</f>
        <v>45173</v>
      </c>
      <c r="C5" s="15">
        <v>45174</v>
      </c>
      <c r="D5" s="15">
        <v>45175</v>
      </c>
      <c r="E5" s="15">
        <v>45176</v>
      </c>
      <c r="F5" s="15">
        <v>45177</v>
      </c>
      <c r="G5" s="15">
        <v>45178</v>
      </c>
      <c r="H5" s="15">
        <v>45179</v>
      </c>
    </row>
    <row r="6" spans="2:8" ht="58" customHeight="1">
      <c r="B6" s="11"/>
      <c r="C6" s="11"/>
      <c r="D6" s="11"/>
      <c r="E6" s="11"/>
      <c r="F6" s="11"/>
      <c r="G6" s="11"/>
      <c r="H6" s="11"/>
    </row>
    <row r="7" spans="2:8" ht="19.5" customHeight="1">
      <c r="B7" s="13">
        <f t="array" ref="B7:H7">DaysAndWeeks+DATE(CalendarYear,9,1)-WEEKDAY(DATE(CalendarYear,9,1),(WeekStart="LUNES")+1)+15</f>
        <v>45180</v>
      </c>
      <c r="C7" s="13">
        <v>45181</v>
      </c>
      <c r="D7" s="13">
        <v>45182</v>
      </c>
      <c r="E7" s="13">
        <v>45183</v>
      </c>
      <c r="F7" s="13">
        <v>45184</v>
      </c>
      <c r="G7" s="13">
        <v>45185</v>
      </c>
      <c r="H7" s="13">
        <v>45186</v>
      </c>
    </row>
    <row r="8" spans="2:8" ht="58" customHeight="1"/>
    <row r="9" spans="2:8" ht="19.5" customHeight="1">
      <c r="B9" s="15">
        <f t="array" ref="B9:H9">DaysAndWeeks+DATE(CalendarYear,9,1)-WEEKDAY(DATE(CalendarYear,9,1),(WeekStart="LUNES")+1)+22</f>
        <v>45187</v>
      </c>
      <c r="C9" s="15">
        <v>45188</v>
      </c>
      <c r="D9" s="15">
        <v>45189</v>
      </c>
      <c r="E9" s="15">
        <v>45190</v>
      </c>
      <c r="F9" s="15">
        <v>45191</v>
      </c>
      <c r="G9" s="15">
        <v>45192</v>
      </c>
      <c r="H9" s="15">
        <v>45193</v>
      </c>
    </row>
    <row r="10" spans="2:8" ht="58" customHeight="1">
      <c r="B10" s="11"/>
      <c r="C10" s="11"/>
      <c r="D10" s="11"/>
      <c r="E10" s="11"/>
      <c r="F10" s="11"/>
      <c r="G10" s="11"/>
      <c r="H10" s="11"/>
    </row>
    <row r="11" spans="2:8" ht="19.5" customHeight="1">
      <c r="B11" s="13">
        <f t="array" ref="B11:H11">DaysAndWeeks+DATE(CalendarYear,9,1)-WEEKDAY(DATE(CalendarYear,9,1),(WeekStart="LUNES")+1)+29</f>
        <v>45194</v>
      </c>
      <c r="C11" s="13">
        <v>45195</v>
      </c>
      <c r="D11" s="13">
        <v>45196</v>
      </c>
      <c r="E11" s="13">
        <v>45197</v>
      </c>
      <c r="F11" s="13">
        <v>45198</v>
      </c>
      <c r="G11" s="13">
        <v>45199</v>
      </c>
      <c r="H11" s="13">
        <v>45200</v>
      </c>
    </row>
    <row r="12" spans="2:8" ht="58" customHeight="1"/>
    <row r="13" spans="2:8" ht="19.5" customHeight="1">
      <c r="B13" s="15">
        <f t="array" ref="B13:C13">DaysAndWeeks+DATE(CalendarYear,9,1)-WEEKDAY(DATE(CalendarYear,9,1),(WeekStart="LUNES")+1)+36</f>
        <v>45201</v>
      </c>
      <c r="C13" s="15">
        <v>45202</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1D3139-A291-4424-AE1F-DA0462A64A4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C28C587F-F828-449C-8AE2-C4531F43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C7916D-7FB3-4691-A1B6-3222E75DF6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Enero!Area_stampa</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2022-12-27T00:24:27Z</dcterms:created>
  <dcterms:modified xsi:type="dcterms:W3CDTF">2023-07-29T07:14:06Z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